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drawings/drawing11.xml" ContentType="application/vnd.openxmlformats-officedocument.drawing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 tabRatio="602" firstSheet="7" activeTab="8"/>
  </bookViews>
  <sheets>
    <sheet name="POSTER" sheetId="16" r:id="rId1"/>
    <sheet name="SEXO" sheetId="2" r:id="rId2"/>
    <sheet name="ATROFIAPEITO" sheetId="3" r:id="rId3"/>
    <sheet name="CAPTURA" sheetId="4" r:id="rId4"/>
    <sheet name="EUTANASIA" sheetId="5" r:id="rId5"/>
    <sheet name="CONGELADA" sheetId="6" r:id="rId6"/>
    <sheet name="TUMORES" sheetId="7" r:id="rId7"/>
    <sheet name="PARASITAS" sheetId="8" r:id="rId8"/>
    <sheet name="ANTROPOGENICOS" sheetId="9" r:id="rId9"/>
    <sheet name="GORD.GELATINOSA" sheetId="10" r:id="rId10"/>
    <sheet name="FLUIDOABDOMINAL" sheetId="11" r:id="rId11"/>
    <sheet name="FECESCOMPACTAS" sheetId="12" r:id="rId12"/>
    <sheet name="INTUSUSCEPCAO" sheetId="13" r:id="rId13"/>
    <sheet name="PONTOSFIGADO" sheetId="14" r:id="rId14"/>
  </sheets>
  <definedNames>
    <definedName name="_xlnm._FilterDatabase" localSheetId="2" hidden="1">ATROFIAPEITO!$A$1:$B$50</definedName>
  </definedNames>
  <calcPr calcId="144525"/>
</workbook>
</file>

<file path=xl/calcChain.xml><?xml version="1.0" encoding="utf-8"?>
<calcChain xmlns="http://schemas.openxmlformats.org/spreadsheetml/2006/main">
  <c r="J31" i="9" l="1"/>
  <c r="I31" i="9"/>
  <c r="H31" i="9"/>
  <c r="G31" i="9"/>
  <c r="F31" i="9"/>
  <c r="E31" i="9"/>
  <c r="D23" i="4" l="1"/>
  <c r="D19" i="4"/>
  <c r="D20" i="4"/>
  <c r="D21" i="4"/>
  <c r="D22" i="4"/>
  <c r="D18" i="4"/>
  <c r="B7" i="4"/>
  <c r="C3" i="14" l="1"/>
  <c r="C2" i="14"/>
  <c r="B3" i="14"/>
  <c r="C3" i="13"/>
  <c r="C2" i="13"/>
  <c r="C3" i="12"/>
  <c r="C2" i="12"/>
  <c r="C3" i="11"/>
  <c r="C4" i="11"/>
  <c r="C2" i="11"/>
  <c r="C3" i="10"/>
  <c r="C2" i="10"/>
  <c r="C3" i="9"/>
  <c r="C4" i="9"/>
  <c r="C5" i="9"/>
  <c r="C2" i="9"/>
  <c r="C3" i="8"/>
  <c r="C2" i="8"/>
  <c r="C15" i="7"/>
  <c r="C3" i="7"/>
  <c r="C2" i="7"/>
  <c r="C10" i="7"/>
  <c r="C12" i="7"/>
  <c r="C9" i="7"/>
  <c r="C7" i="7"/>
  <c r="C13" i="7"/>
  <c r="C8" i="7"/>
  <c r="C14" i="7"/>
  <c r="C11" i="7"/>
  <c r="C3" i="6"/>
  <c r="C2" i="6"/>
  <c r="C3" i="5"/>
  <c r="C2" i="5"/>
  <c r="E3" i="4"/>
  <c r="E4" i="4"/>
  <c r="E5" i="4"/>
  <c r="E6" i="4"/>
  <c r="E2" i="4"/>
  <c r="G3" i="3"/>
  <c r="G4" i="3"/>
  <c r="G5" i="3"/>
  <c r="G2" i="3"/>
  <c r="C5" i="2"/>
  <c r="C4" i="2"/>
  <c r="C6" i="2"/>
  <c r="B6" i="2"/>
</calcChain>
</file>

<file path=xl/sharedStrings.xml><?xml version="1.0" encoding="utf-8"?>
<sst xmlns="http://schemas.openxmlformats.org/spreadsheetml/2006/main" count="120" uniqueCount="73">
  <si>
    <t>Sexo</t>
  </si>
  <si>
    <t>Fêmeas</t>
  </si>
  <si>
    <t>Machos</t>
  </si>
  <si>
    <t>Número de Individuos</t>
  </si>
  <si>
    <t>Percentagem (%)</t>
  </si>
  <si>
    <t>Total</t>
  </si>
  <si>
    <t>Atrofia de musculos peitorais</t>
  </si>
  <si>
    <t>Tartaruga N°</t>
  </si>
  <si>
    <t>Leve</t>
  </si>
  <si>
    <t>Moderada</t>
  </si>
  <si>
    <t>Severa</t>
  </si>
  <si>
    <t>Normal</t>
  </si>
  <si>
    <t>N° de indíviduos</t>
  </si>
  <si>
    <t>Forma de Captura</t>
  </si>
  <si>
    <t>Rede de Espera</t>
  </si>
  <si>
    <t>Rede de Arrasto Camarão</t>
  </si>
  <si>
    <t>Cerco Flutuante</t>
  </si>
  <si>
    <t>Capturada intencionalmente</t>
  </si>
  <si>
    <t>Boiando-Encalhada</t>
  </si>
  <si>
    <t>Eutanasia</t>
  </si>
  <si>
    <t>Óbito</t>
  </si>
  <si>
    <t>Forma de Morte</t>
  </si>
  <si>
    <t>Método de Conservação</t>
  </si>
  <si>
    <t>Congelado</t>
  </si>
  <si>
    <t>Fresco</t>
  </si>
  <si>
    <t>Presença de Tumores (Fibropapilomas)</t>
  </si>
  <si>
    <t>Localização de Tumores</t>
  </si>
  <si>
    <t>Cabeça</t>
  </si>
  <si>
    <t>Região Cervical</t>
  </si>
  <si>
    <t>Nadadeiras</t>
  </si>
  <si>
    <t>Olhos</t>
  </si>
  <si>
    <t>Cavidade Oral</t>
  </si>
  <si>
    <t>Carapaça</t>
  </si>
  <si>
    <t>Plastrão</t>
  </si>
  <si>
    <t>Região Inguinal</t>
  </si>
  <si>
    <t>Parasitas</t>
  </si>
  <si>
    <t>Não observados</t>
  </si>
  <si>
    <t>Residuos Antropogênicos</t>
  </si>
  <si>
    <t>Presença leve de Residuos Antropogênicos</t>
  </si>
  <si>
    <t>Presença moderada de Residuos Antropogênicos</t>
  </si>
  <si>
    <t>Gordura de Apariencia Gelatinosa</t>
  </si>
  <si>
    <t>Presenca</t>
  </si>
  <si>
    <t>Ausencia</t>
  </si>
  <si>
    <t>Abundante</t>
  </si>
  <si>
    <t>Escassa</t>
  </si>
  <si>
    <t>Intusucepcao</t>
  </si>
  <si>
    <t>Pontos esbranquicados no parenquima hepatico</t>
  </si>
  <si>
    <t>Presença abundante de Residuos Antropogênicos</t>
  </si>
  <si>
    <t>Sim</t>
  </si>
  <si>
    <t>Não</t>
  </si>
  <si>
    <t>Quantidade de Fluido na Cavidade Celomática</t>
  </si>
  <si>
    <t>Presença</t>
  </si>
  <si>
    <t>Ausência</t>
  </si>
  <si>
    <t>Fezes Compactas</t>
  </si>
  <si>
    <t>Presença de Parasitas</t>
  </si>
  <si>
    <t>Capturada Intencionalmente</t>
  </si>
  <si>
    <t>Viva</t>
  </si>
  <si>
    <t>Vivas</t>
  </si>
  <si>
    <t>Muertas</t>
  </si>
  <si>
    <t>Morta</t>
  </si>
  <si>
    <t>Outros (Pulmão)</t>
  </si>
  <si>
    <t>Boiando e Encalhada</t>
  </si>
  <si>
    <t xml:space="preserve"> Tartaruga </t>
  </si>
  <si>
    <t>Quantidade de residuo</t>
  </si>
  <si>
    <t>Tipo</t>
  </si>
  <si>
    <t xml:space="preserve">Embalagem </t>
  </si>
  <si>
    <t>Sacola</t>
  </si>
  <si>
    <t>Linha de pesca</t>
  </si>
  <si>
    <t>Plastico duro</t>
  </si>
  <si>
    <t>Metal</t>
  </si>
  <si>
    <t>Bexiga de festa e similares</t>
  </si>
  <si>
    <t>Tipo de Resíduo</t>
  </si>
  <si>
    <t>Número de Indivíduos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</si>
</sst>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2" fontId="0" fillId="0" borderId="0" xfId="0" applyNumberFormat="1"/>
    <xf numFmtId="0" fontId="1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wrapText="1"/>
    </xf>
    <xf numFmtId="2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2" fontId="0" fillId="0" borderId="0" xfId="0" applyNumberFormat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SEXO!$B$3</c:f>
              <c:strCache>
                <c:ptCount val="1"/>
                <c:pt idx="0">
                  <c:v>Número de Individuos</c:v>
                </c:pt>
              </c:strCache>
            </c:strRef>
          </c:tx>
          <c:spPr>
            <a:pattFill prst="dkDnDiag">
              <a:fgClr>
                <a:schemeClr val="tx1"/>
              </a:fgClr>
              <a:bgClr>
                <a:schemeClr val="bg1"/>
              </a:bgClr>
            </a:pattFill>
            <a:ln w="2286">
              <a:solidFill>
                <a:schemeClr val="bg2">
                  <a:lumMod val="75000"/>
                </a:schemeClr>
              </a:solidFill>
            </a:ln>
            <a:effectLst/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Lbls>
            <c:dLbl>
              <c:idx val="0"/>
              <c:layout>
                <c:manualLayout>
                  <c:x val="-2.7777777777777779E-3"/>
                  <c:y val="1.3888888888888888E-2"/>
                </c:manualLayout>
              </c:layout>
              <c:tx>
                <c:rich>
                  <a:bodyPr/>
                  <a:lstStyle/>
                  <a:p>
                    <a:pPr>
                      <a:defRPr sz="900" b="1" i="0" u="none" strike="noStrik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pt-BR"/>
                      <a:t>83,67%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-1.8518518518518517E-2"/>
                </c:manualLayout>
              </c:layout>
              <c:tx>
                <c:rich>
                  <a:bodyPr/>
                  <a:lstStyle/>
                  <a:p>
                    <a:pPr>
                      <a:defRPr sz="900" b="1" i="0" u="none" strike="noStrik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pt-BR"/>
                      <a:t>16,33%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SEXO!$A$4:$A$5</c:f>
              <c:strCache>
                <c:ptCount val="2"/>
                <c:pt idx="0">
                  <c:v>Fêmeas</c:v>
                </c:pt>
                <c:pt idx="1">
                  <c:v>Machos</c:v>
                </c:pt>
              </c:strCache>
            </c:strRef>
          </c:cat>
          <c:val>
            <c:numRef>
              <c:f>SEXO!$B$4:$B$5</c:f>
              <c:numCache>
                <c:formatCode>General</c:formatCode>
                <c:ptCount val="2"/>
                <c:pt idx="0">
                  <c:v>41</c:v>
                </c:pt>
                <c:pt idx="1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7759616"/>
        <c:axId val="188162624"/>
      </c:barChart>
      <c:catAx>
        <c:axId val="187759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Sexo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88162624"/>
        <c:crosses val="autoZero"/>
        <c:auto val="1"/>
        <c:lblAlgn val="ctr"/>
        <c:lblOffset val="100"/>
        <c:noMultiLvlLbl val="0"/>
      </c:catAx>
      <c:valAx>
        <c:axId val="188162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Indivíduos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877596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PARASITAS!$B$1</c:f>
              <c:strCache>
                <c:ptCount val="1"/>
                <c:pt idx="0">
                  <c:v>N° de indíviduos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5.5555555555555297E-3"/>
                  <c:y val="2.7777777777777776E-2"/>
                </c:manualLayout>
              </c:layout>
              <c:tx>
                <c:rich>
                  <a:bodyPr/>
                  <a:lstStyle/>
                  <a:p>
                    <a:pPr>
                      <a:defRPr sz="900" b="1" i="0" u="none" strike="noStrik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pt-BR"/>
                      <a:t>93,88%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900" b="1" i="0" u="none" strike="noStrik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pt-BR"/>
                      <a:t>2,04%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900" b="1" i="0" u="none" strike="noStrik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pt-BR"/>
                      <a:t>2,04%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900" b="1" i="0" u="none" strike="noStrik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pt-BR"/>
                      <a:t>2,04%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PARASITAS!$A$2:$A$3</c:f>
              <c:strCache>
                <c:ptCount val="2"/>
                <c:pt idx="0">
                  <c:v>Não observados</c:v>
                </c:pt>
                <c:pt idx="1">
                  <c:v>Presença de Parasitas</c:v>
                </c:pt>
              </c:strCache>
            </c:strRef>
          </c:cat>
          <c:val>
            <c:numRef>
              <c:f>PARASITAS!$B$2:$B$3</c:f>
              <c:numCache>
                <c:formatCode>General</c:formatCode>
                <c:ptCount val="2"/>
                <c:pt idx="0">
                  <c:v>46</c:v>
                </c:pt>
                <c:pt idx="1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0031360"/>
        <c:axId val="189398336"/>
      </c:barChart>
      <c:catAx>
        <c:axId val="190031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Presença de Parasitas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89398336"/>
        <c:crosses val="autoZero"/>
        <c:auto val="1"/>
        <c:lblAlgn val="ctr"/>
        <c:lblOffset val="100"/>
        <c:noMultiLvlLbl val="0"/>
      </c:catAx>
      <c:valAx>
        <c:axId val="189398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Indivíduos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90031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ANTROPOGENICOS!$B$1</c:f>
              <c:strCache>
                <c:ptCount val="1"/>
                <c:pt idx="0">
                  <c:v>N° de indíviduos</c:v>
                </c:pt>
              </c:strCache>
            </c:strRef>
          </c:tx>
          <c:spPr>
            <a:ln w="0">
              <a:solidFill>
                <a:schemeClr val="tx1"/>
              </a:solidFill>
            </a:ln>
          </c:spPr>
          <c:dPt>
            <c:idx val="0"/>
            <c:bubble3D val="0"/>
            <c:spPr>
              <a:noFill/>
              <a:ln w="0">
                <a:solidFill>
                  <a:schemeClr val="tx1"/>
                </a:solidFill>
              </a:ln>
              <a:effectLst/>
            </c:spPr>
          </c:dPt>
          <c:dPt>
            <c:idx val="1"/>
            <c:bubble3D val="0"/>
            <c:spPr>
              <a:pattFill prst="ltDnDiag">
                <a:fgClr>
                  <a:schemeClr val="tx1"/>
                </a:fgClr>
                <a:bgClr>
                  <a:schemeClr val="bg1"/>
                </a:bgClr>
              </a:pattFill>
              <a:ln w="0">
                <a:solidFill>
                  <a:schemeClr val="tx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tx1">
                  <a:lumMod val="95000"/>
                  <a:lumOff val="5000"/>
                </a:schemeClr>
              </a:solidFill>
              <a:ln w="0">
                <a:solidFill>
                  <a:schemeClr val="tx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bg2">
                  <a:lumMod val="75000"/>
                </a:schemeClr>
              </a:solidFill>
              <a:ln w="0">
                <a:solidFill>
                  <a:schemeClr val="tx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2.1082677165354332E-2"/>
                  <c:y val="-2.20472440944890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pt-B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6703849518810181E-3"/>
                  <c:y val="-4.29385389326334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pt-B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9.6375765529308904E-3"/>
                  <c:y val="-1.574256342957130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pt-B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1324803149606299E-2"/>
                  <c:y val="7.205818022747156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pt-B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ANTROPOGENICOS!$A$2:$A$5</c:f>
              <c:strCache>
                <c:ptCount val="4"/>
                <c:pt idx="0">
                  <c:v>Não observados</c:v>
                </c:pt>
                <c:pt idx="1">
                  <c:v>Presença leve de Residuos Antropogênicos</c:v>
                </c:pt>
                <c:pt idx="2">
                  <c:v>Presença moderada de Residuos Antropogênicos</c:v>
                </c:pt>
                <c:pt idx="3">
                  <c:v>Presença abundante de Residuos Antropogênicos</c:v>
                </c:pt>
              </c:strCache>
            </c:strRef>
          </c:cat>
          <c:val>
            <c:numRef>
              <c:f>ANTROPOGENICOS!$B$2:$B$5</c:f>
              <c:numCache>
                <c:formatCode>General</c:formatCode>
                <c:ptCount val="4"/>
                <c:pt idx="0">
                  <c:v>33</c:v>
                </c:pt>
                <c:pt idx="1">
                  <c:v>5</c:v>
                </c:pt>
                <c:pt idx="2">
                  <c:v>2</c:v>
                </c:pt>
                <c:pt idx="3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/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ANTROPOGENICOS!$B$33</c:f>
              <c:strCache>
                <c:ptCount val="1"/>
                <c:pt idx="0">
                  <c:v>Número de Indivíduos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ANTROPOGENICOS!$A$34:$A$39</c:f>
              <c:strCache>
                <c:ptCount val="6"/>
                <c:pt idx="0">
                  <c:v>Embalagem </c:v>
                </c:pt>
                <c:pt idx="1">
                  <c:v>Sacola</c:v>
                </c:pt>
                <c:pt idx="2">
                  <c:v>Linha de pesca</c:v>
                </c:pt>
                <c:pt idx="3">
                  <c:v>Plastico duro</c:v>
                </c:pt>
                <c:pt idx="4">
                  <c:v>Metal</c:v>
                </c:pt>
                <c:pt idx="5">
                  <c:v>Bexiga de festa e similares</c:v>
                </c:pt>
              </c:strCache>
            </c:strRef>
          </c:cat>
          <c:val>
            <c:numRef>
              <c:f>ANTROPOGENICOS!$B$34:$B$39</c:f>
              <c:numCache>
                <c:formatCode>General</c:formatCode>
                <c:ptCount val="6"/>
                <c:pt idx="0">
                  <c:v>11</c:v>
                </c:pt>
                <c:pt idx="1">
                  <c:v>12</c:v>
                </c:pt>
                <c:pt idx="2">
                  <c:v>2</c:v>
                </c:pt>
                <c:pt idx="3">
                  <c:v>11</c:v>
                </c:pt>
                <c:pt idx="4">
                  <c:v>1</c:v>
                </c:pt>
                <c:pt idx="5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FLUIDOABDOMINAL!$B$1</c:f>
              <c:strCache>
                <c:ptCount val="1"/>
                <c:pt idx="0">
                  <c:v>N° de indíviduos</c:v>
                </c:pt>
              </c:strCache>
            </c:strRef>
          </c:tx>
          <c:spPr>
            <a:pattFill prst="pct30">
              <a:fgClr>
                <a:schemeClr val="bg2">
                  <a:lumMod val="25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2.5462668816039986E-17"/>
                  <c:y val="-2.3148148148148147E-2"/>
                </c:manualLayout>
              </c:layout>
              <c:tx>
                <c:rich>
                  <a:bodyPr/>
                  <a:lstStyle/>
                  <a:p>
                    <a:pPr>
                      <a:defRPr sz="900" b="1" i="0" u="none" strike="noStrik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pt-BR"/>
                      <a:t>36,73%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9.2592592592593437E-3"/>
                </c:manualLayout>
              </c:layout>
              <c:tx>
                <c:rich>
                  <a:bodyPr/>
                  <a:lstStyle/>
                  <a:p>
                    <a:pPr>
                      <a:defRPr sz="900" b="1" i="0" u="none" strike="noStrik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pt-BR"/>
                      <a:t>4,08%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0185067526415994E-16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 sz="900" b="1" i="0" u="none" strike="noStrik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pt-BR"/>
                      <a:t>59,18%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FLUIDOABDOMINAL!$A$2:$A$4</c:f>
              <c:strCache>
                <c:ptCount val="3"/>
                <c:pt idx="0">
                  <c:v>Escassa</c:v>
                </c:pt>
                <c:pt idx="1">
                  <c:v>Moderada</c:v>
                </c:pt>
                <c:pt idx="2">
                  <c:v>Abundante</c:v>
                </c:pt>
              </c:strCache>
            </c:strRef>
          </c:cat>
          <c:val>
            <c:numRef>
              <c:f>FLUIDOABDOMINAL!$B$2:$B$4</c:f>
              <c:numCache>
                <c:formatCode>General</c:formatCode>
                <c:ptCount val="3"/>
                <c:pt idx="0">
                  <c:v>18</c:v>
                </c:pt>
                <c:pt idx="1">
                  <c:v>2</c:v>
                </c:pt>
                <c:pt idx="2">
                  <c:v>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0392320"/>
        <c:axId val="190155008"/>
      </c:barChart>
      <c:catAx>
        <c:axId val="190392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Quantidade de Fluido na Cavidade Celomática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90155008"/>
        <c:crosses val="autoZero"/>
        <c:auto val="1"/>
        <c:lblAlgn val="ctr"/>
        <c:lblOffset val="100"/>
        <c:noMultiLvlLbl val="0"/>
      </c:catAx>
      <c:valAx>
        <c:axId val="190155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Indivíduos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903923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FECESCOMPACTAS!$B$1</c:f>
              <c:strCache>
                <c:ptCount val="1"/>
                <c:pt idx="0">
                  <c:v>N° de indíviduos</c:v>
                </c:pt>
              </c:strCache>
            </c:strRef>
          </c:tx>
          <c:spPr>
            <a:pattFill prst="pct25">
              <a:fgClr>
                <a:schemeClr val="bg2">
                  <a:lumMod val="25000"/>
                </a:schemeClr>
              </a:fgClr>
              <a:bgClr>
                <a:schemeClr val="bg1"/>
              </a:bgClr>
            </a:pattFill>
            <a:ln w="0">
              <a:solidFill>
                <a:schemeClr val="bg2">
                  <a:lumMod val="50000"/>
                </a:schemeClr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5.0925337632079971E-17"/>
                  <c:y val="-1.3888888888888888E-2"/>
                </c:manualLayout>
              </c:layout>
              <c:tx>
                <c:rich>
                  <a:bodyPr/>
                  <a:lstStyle/>
                  <a:p>
                    <a:pPr>
                      <a:defRPr sz="900" b="1" i="0" u="none" strike="noStrik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pt-BR"/>
                      <a:t>16,33%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1.3888888888888888E-2"/>
                </c:manualLayout>
              </c:layout>
              <c:tx>
                <c:rich>
                  <a:bodyPr/>
                  <a:lstStyle/>
                  <a:p>
                    <a:pPr>
                      <a:defRPr sz="900" b="1" i="0" u="none" strike="noStrik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pt-BR"/>
                      <a:t>83,67%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FECESCOMPACTAS!$A$2:$A$3</c:f>
              <c:strCache>
                <c:ptCount val="2"/>
                <c:pt idx="0">
                  <c:v>Presença</c:v>
                </c:pt>
                <c:pt idx="1">
                  <c:v>Ausência</c:v>
                </c:pt>
              </c:strCache>
            </c:strRef>
          </c:cat>
          <c:val>
            <c:numRef>
              <c:f>FECESCOMPACTAS!$B$2:$B$3</c:f>
              <c:numCache>
                <c:formatCode>General</c:formatCode>
                <c:ptCount val="2"/>
                <c:pt idx="0">
                  <c:v>8</c:v>
                </c:pt>
                <c:pt idx="1">
                  <c:v>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0390784"/>
        <c:axId val="190156736"/>
      </c:barChart>
      <c:catAx>
        <c:axId val="190390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Fezes Compactas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90156736"/>
        <c:crosses val="autoZero"/>
        <c:auto val="1"/>
        <c:lblAlgn val="ctr"/>
        <c:lblOffset val="100"/>
        <c:noMultiLvlLbl val="0"/>
      </c:catAx>
      <c:valAx>
        <c:axId val="190156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Indivíduos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903907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ATROFIAPEITO!$F$1</c:f>
              <c:strCache>
                <c:ptCount val="1"/>
                <c:pt idx="0">
                  <c:v>N° de indíviduos</c:v>
                </c:pt>
              </c:strCache>
            </c:strRef>
          </c:tx>
          <c:spPr>
            <a:pattFill prst="pct90">
              <a:fgClr>
                <a:schemeClr val="tx1"/>
              </a:fgClr>
              <a:bgClr>
                <a:schemeClr val="bg1"/>
              </a:bgClr>
            </a:pattFill>
            <a:ln w="2286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2.7777777777777779E-3"/>
                  <c:y val="-1.8518518518518563E-2"/>
                </c:manualLayout>
              </c:layout>
              <c:tx>
                <c:rich>
                  <a:bodyPr/>
                  <a:lstStyle/>
                  <a:p>
                    <a:pPr>
                      <a:defRPr sz="900" b="1" i="0" u="none" strike="noStrik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pt-BR"/>
                      <a:t>26,53%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9.2592592592591737E-3"/>
                </c:manualLayout>
              </c:layout>
              <c:tx>
                <c:rich>
                  <a:bodyPr/>
                  <a:lstStyle/>
                  <a:p>
                    <a:pPr>
                      <a:defRPr sz="900" b="1" i="0" u="none" strike="noStrik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pt-BR"/>
                      <a:t>4,08%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1.3888888888888888E-2"/>
                </c:manualLayout>
              </c:layout>
              <c:tx>
                <c:rich>
                  <a:bodyPr/>
                  <a:lstStyle/>
                  <a:p>
                    <a:pPr>
                      <a:defRPr sz="900" b="1" i="0" u="none" strike="noStrik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pt-BR"/>
                      <a:t>32,65%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5555555555555558E-3"/>
                  <c:y val="1.8518518518518517E-2"/>
                </c:manualLayout>
              </c:layout>
              <c:tx>
                <c:rich>
                  <a:bodyPr/>
                  <a:lstStyle/>
                  <a:p>
                    <a:pPr>
                      <a:defRPr sz="900" b="1" i="0" u="none" strike="noStrik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pt-BR"/>
                      <a:t>36,73%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ATROFIAPEITO!$E$2:$E$5</c:f>
              <c:strCache>
                <c:ptCount val="4"/>
                <c:pt idx="0">
                  <c:v>Normal</c:v>
                </c:pt>
                <c:pt idx="1">
                  <c:v>Leve</c:v>
                </c:pt>
                <c:pt idx="2">
                  <c:v>Moderada</c:v>
                </c:pt>
                <c:pt idx="3">
                  <c:v>Severa</c:v>
                </c:pt>
              </c:strCache>
            </c:strRef>
          </c:cat>
          <c:val>
            <c:numRef>
              <c:f>ATROFIAPEITO!$F$2:$F$5</c:f>
              <c:numCache>
                <c:formatCode>General</c:formatCode>
                <c:ptCount val="4"/>
                <c:pt idx="0">
                  <c:v>13</c:v>
                </c:pt>
                <c:pt idx="1">
                  <c:v>2</c:v>
                </c:pt>
                <c:pt idx="2">
                  <c:v>16</c:v>
                </c:pt>
                <c:pt idx="3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7883008"/>
        <c:axId val="188164352"/>
      </c:barChart>
      <c:catAx>
        <c:axId val="187883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Atrofia de músculos peitoriais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88164352"/>
        <c:crosses val="autoZero"/>
        <c:auto val="1"/>
        <c:lblAlgn val="ctr"/>
        <c:lblOffset val="100"/>
        <c:noMultiLvlLbl val="0"/>
      </c:catAx>
      <c:valAx>
        <c:axId val="188164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Indivíduos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878830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CAPTURA!$B$1</c:f>
              <c:strCache>
                <c:ptCount val="1"/>
                <c:pt idx="0">
                  <c:v>N° de indíviduos</c:v>
                </c:pt>
              </c:strCache>
            </c:strRef>
          </c:tx>
          <c:spPr>
            <a:pattFill prst="pct60">
              <a:fgClr>
                <a:srgbClr val="000000"/>
              </a:fgClr>
              <a:bgClr>
                <a:srgbClr val="FFFFFF"/>
              </a:bgClr>
            </a:pattFill>
            <a:ln w="25400"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900" b="1" i="0" u="none" strike="noStrik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2,04%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900" b="1" i="0" u="none" strike="noStrik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2,04%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900" b="1" i="0" u="none" strike="noStrik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32,65%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6533993911388577E-3"/>
                  <c:y val="1.1713028946245497E-2"/>
                </c:manualLayout>
              </c:layout>
              <c:tx>
                <c:rich>
                  <a:bodyPr/>
                  <a:lstStyle/>
                  <a:p>
                    <a:pPr>
                      <a:defRPr sz="900" b="1" i="0" u="none" strike="noStrik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4,08%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900" b="1" i="0" u="none" strike="noStrik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59,18%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CAPTURA!$A$2:$A$6</c:f>
              <c:strCache>
                <c:ptCount val="5"/>
                <c:pt idx="0">
                  <c:v>Rede de Arrasto Camarão</c:v>
                </c:pt>
                <c:pt idx="1">
                  <c:v>Cerco Flutuante</c:v>
                </c:pt>
                <c:pt idx="2">
                  <c:v>Rede de Espera</c:v>
                </c:pt>
                <c:pt idx="3">
                  <c:v>Capturada intencionalmente</c:v>
                </c:pt>
                <c:pt idx="4">
                  <c:v>Boiando-Encalhada</c:v>
                </c:pt>
              </c:strCache>
            </c:strRef>
          </c:cat>
          <c:val>
            <c:numRef>
              <c:f>CAPTURA!$B$2:$B$6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15</c:v>
                </c:pt>
                <c:pt idx="3">
                  <c:v>2</c:v>
                </c:pt>
                <c:pt idx="4">
                  <c:v>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89064704"/>
        <c:axId val="188166080"/>
      </c:barChart>
      <c:catAx>
        <c:axId val="189064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Forma de Captura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88166080"/>
        <c:crosses val="autoZero"/>
        <c:auto val="1"/>
        <c:lblAlgn val="ctr"/>
        <c:lblOffset val="100"/>
        <c:noMultiLvlLbl val="0"/>
      </c:catAx>
      <c:valAx>
        <c:axId val="188166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Indivíduos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890647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CAPTURA!$B$17</c:f>
              <c:strCache>
                <c:ptCount val="1"/>
                <c:pt idx="0">
                  <c:v>Viva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chemeClr val="tx1"/>
              </a:solidFill>
            </a:ln>
            <a:effectLst/>
          </c:spPr>
          <c:invertIfNegative val="0"/>
          <c:cat>
            <c:strRef>
              <c:f>CAPTURA!$A$18:$A$22</c:f>
              <c:strCache>
                <c:ptCount val="5"/>
                <c:pt idx="0">
                  <c:v>Rede de Espera</c:v>
                </c:pt>
                <c:pt idx="1">
                  <c:v>Rede de Arrasto Camarão</c:v>
                </c:pt>
                <c:pt idx="2">
                  <c:v>Cerco Flutuante</c:v>
                </c:pt>
                <c:pt idx="3">
                  <c:v>Capturada Intencionalmente</c:v>
                </c:pt>
                <c:pt idx="4">
                  <c:v>Boiando e Encalhada</c:v>
                </c:pt>
              </c:strCache>
            </c:strRef>
          </c:cat>
          <c:val>
            <c:numRef>
              <c:f>CAPTURA!$B$18:$B$22</c:f>
              <c:numCache>
                <c:formatCode>General</c:formatCode>
                <c:ptCount val="5"/>
                <c:pt idx="0">
                  <c:v>4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26</c:v>
                </c:pt>
              </c:numCache>
            </c:numRef>
          </c:val>
        </c:ser>
        <c:ser>
          <c:idx val="1"/>
          <c:order val="1"/>
          <c:tx>
            <c:strRef>
              <c:f>CAPTURA!$C$17</c:f>
              <c:strCache>
                <c:ptCount val="1"/>
                <c:pt idx="0">
                  <c:v>Morta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CAPTURA!$A$18:$A$22</c:f>
              <c:strCache>
                <c:ptCount val="5"/>
                <c:pt idx="0">
                  <c:v>Rede de Espera</c:v>
                </c:pt>
                <c:pt idx="1">
                  <c:v>Rede de Arrasto Camarão</c:v>
                </c:pt>
                <c:pt idx="2">
                  <c:v>Cerco Flutuante</c:v>
                </c:pt>
                <c:pt idx="3">
                  <c:v>Capturada Intencionalmente</c:v>
                </c:pt>
                <c:pt idx="4">
                  <c:v>Boiando e Encalhada</c:v>
                </c:pt>
              </c:strCache>
            </c:strRef>
          </c:cat>
          <c:val>
            <c:numRef>
              <c:f>CAPTURA!$C$18:$C$22</c:f>
              <c:numCache>
                <c:formatCode>General</c:formatCode>
                <c:ptCount val="5"/>
                <c:pt idx="0">
                  <c:v>11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9065728"/>
        <c:axId val="188167808"/>
      </c:barChart>
      <c:catAx>
        <c:axId val="1890657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Forma de</a:t>
                </a:r>
                <a:r>
                  <a:rPr lang="pt-BR" baseline="0"/>
                  <a:t> Captura</a:t>
                </a:r>
                <a:endParaRPr lang="pt-BR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8167808"/>
        <c:crosses val="autoZero"/>
        <c:auto val="1"/>
        <c:lblAlgn val="ctr"/>
        <c:lblOffset val="100"/>
        <c:noMultiLvlLbl val="0"/>
      </c:catAx>
      <c:valAx>
        <c:axId val="188167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Número</a:t>
                </a:r>
                <a:r>
                  <a:rPr lang="pt-BR" baseline="0"/>
                  <a:t> de Indivíduos</a:t>
                </a:r>
                <a:endParaRPr lang="pt-BR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9065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EUTANASIA!$B$1</c:f>
              <c:strCache>
                <c:ptCount val="1"/>
                <c:pt idx="0">
                  <c:v>N° de indíviduos</c:v>
                </c:pt>
              </c:strCache>
            </c:strRef>
          </c:tx>
          <c:dPt>
            <c:idx val="0"/>
            <c:bubble3D val="0"/>
            <c:spPr>
              <a:pattFill prst="wdDnDiag">
                <a:fgClr>
                  <a:schemeClr val="tx1"/>
                </a:fgClr>
                <a:bgClr>
                  <a:schemeClr val="bg1"/>
                </a:bgClr>
              </a:patt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tx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6.6907261592300958E-4"/>
                  <c:y val="-3.993511227763196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pt-B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22548840769903761"/>
                  <c:y val="-0.1152187226596675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pt-B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EUTANASIA!$A$2:$A$3</c:f>
              <c:strCache>
                <c:ptCount val="2"/>
                <c:pt idx="0">
                  <c:v>Eutanasia</c:v>
                </c:pt>
                <c:pt idx="1">
                  <c:v>Óbito</c:v>
                </c:pt>
              </c:strCache>
            </c:strRef>
          </c:cat>
          <c:val>
            <c:numRef>
              <c:f>EUTANASIA!$B$2:$B$3</c:f>
              <c:numCache>
                <c:formatCode>General</c:formatCode>
                <c:ptCount val="2"/>
                <c:pt idx="0">
                  <c:v>3</c:v>
                </c:pt>
                <c:pt idx="1">
                  <c:v>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/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EUTANASIA!$B$1</c:f>
              <c:strCache>
                <c:ptCount val="1"/>
                <c:pt idx="0">
                  <c:v>N° de indíviduos</c:v>
                </c:pt>
              </c:strCache>
            </c:strRef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 w="1270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pt-BR"/>
                      <a:t>6,12%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7777777777778798E-3"/>
                  <c:y val="1.3888888888888888E-2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pt-BR"/>
                      <a:t>93,88%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EUTANASIA!$A$2:$A$3</c:f>
              <c:strCache>
                <c:ptCount val="2"/>
                <c:pt idx="0">
                  <c:v>Eutanasia</c:v>
                </c:pt>
                <c:pt idx="1">
                  <c:v>Óbito</c:v>
                </c:pt>
              </c:strCache>
            </c:strRef>
          </c:cat>
          <c:val>
            <c:numRef>
              <c:f>EUTANASIA!$B$2:$B$3</c:f>
              <c:numCache>
                <c:formatCode>General</c:formatCode>
                <c:ptCount val="2"/>
                <c:pt idx="0">
                  <c:v>3</c:v>
                </c:pt>
                <c:pt idx="1">
                  <c:v>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9841408"/>
        <c:axId val="189392000"/>
      </c:barChart>
      <c:catAx>
        <c:axId val="189841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89392000"/>
        <c:crosses val="autoZero"/>
        <c:auto val="1"/>
        <c:lblAlgn val="ctr"/>
        <c:lblOffset val="100"/>
        <c:noMultiLvlLbl val="0"/>
      </c:catAx>
      <c:valAx>
        <c:axId val="189392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Indivíduos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898414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CONGELADA!$B$1</c:f>
              <c:strCache>
                <c:ptCount val="1"/>
                <c:pt idx="0">
                  <c:v>N° de indíviduos</c:v>
                </c:pt>
              </c:strCache>
            </c:strRef>
          </c:tx>
          <c:spPr>
            <a:ln w="0">
              <a:solidFill>
                <a:schemeClr val="tx1"/>
              </a:solidFill>
            </a:ln>
          </c:spPr>
          <c:dPt>
            <c:idx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 w="0">
                <a:solidFill>
                  <a:schemeClr val="tx1"/>
                </a:solidFill>
              </a:ln>
              <a:effectLst/>
              <a:sp3d>
                <a:contourClr>
                  <a:schemeClr val="tx1"/>
                </a:contourClr>
              </a:sp3d>
            </c:spPr>
          </c:dPt>
          <c:dPt>
            <c:idx val="1"/>
            <c:bubble3D val="0"/>
            <c:spPr>
              <a:solidFill>
                <a:schemeClr val="bg2">
                  <a:lumMod val="75000"/>
                </a:schemeClr>
              </a:solidFill>
              <a:ln w="0">
                <a:solidFill>
                  <a:schemeClr val="tx1"/>
                </a:solidFill>
              </a:ln>
              <a:effectLst/>
              <a:sp3d>
                <a:contourClr>
                  <a:schemeClr val="tx1"/>
                </a:contourClr>
              </a:sp3d>
            </c:spPr>
          </c:dPt>
          <c:dLbls>
            <c:dLbl>
              <c:idx val="0"/>
              <c:layout>
                <c:manualLayout>
                  <c:x val="3.0122922134733159E-2"/>
                  <c:y val="-1.3309273840769903E-2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pt-BR"/>
                      <a:t>10,20%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22128576115485565"/>
                  <c:y val="-0.29158282298046079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pt-BR"/>
                      <a:t>89,80%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CONGELADA!$A$2:$A$3</c:f>
              <c:strCache>
                <c:ptCount val="2"/>
                <c:pt idx="0">
                  <c:v>Congelado</c:v>
                </c:pt>
                <c:pt idx="1">
                  <c:v>Fresco</c:v>
                </c:pt>
              </c:strCache>
            </c:strRef>
          </c:cat>
          <c:val>
            <c:numRef>
              <c:f>CONGELADA!$B$2:$B$3</c:f>
              <c:numCache>
                <c:formatCode>General</c:formatCode>
                <c:ptCount val="2"/>
                <c:pt idx="0">
                  <c:v>5</c:v>
                </c:pt>
                <c:pt idx="1">
                  <c:v>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TUMORES!$B$1</c:f>
              <c:strCache>
                <c:ptCount val="1"/>
                <c:pt idx="0">
                  <c:v>N° de indíviduos</c:v>
                </c:pt>
              </c:strCache>
            </c:strRef>
          </c:tx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0925337632079971E-17"/>
                  <c:y val="9.2592592592591737E-3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pt-BR"/>
                      <a:t>30,61%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5555555555554534E-3"/>
                  <c:y val="-4.6296296296296406E-3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pt-BR"/>
                      <a:t>69,39%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TUMORES!$A$2:$A$3</c:f>
              <c:strCache>
                <c:ptCount val="2"/>
                <c:pt idx="0">
                  <c:v>Sim</c:v>
                </c:pt>
                <c:pt idx="1">
                  <c:v>Não</c:v>
                </c:pt>
              </c:strCache>
            </c:strRef>
          </c:cat>
          <c:val>
            <c:numRef>
              <c:f>TUMORES!$B$2:$B$3</c:f>
              <c:numCache>
                <c:formatCode>General</c:formatCode>
                <c:ptCount val="2"/>
                <c:pt idx="0">
                  <c:v>15</c:v>
                </c:pt>
                <c:pt idx="1">
                  <c:v>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9841920"/>
        <c:axId val="189394880"/>
      </c:barChart>
      <c:catAx>
        <c:axId val="189841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Presença de Tumores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89394880"/>
        <c:crosses val="autoZero"/>
        <c:auto val="1"/>
        <c:lblAlgn val="ctr"/>
        <c:lblOffset val="100"/>
        <c:noMultiLvlLbl val="0"/>
      </c:catAx>
      <c:valAx>
        <c:axId val="189394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Indivíduos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898419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TUMORES!$B$6</c:f>
              <c:strCache>
                <c:ptCount val="1"/>
                <c:pt idx="0">
                  <c:v>N° de indíviduos</c:v>
                </c:pt>
              </c:strCache>
            </c:strRef>
          </c:tx>
          <c:spPr>
            <a:pattFill prst="dkUpDiag">
              <a:fgClr>
                <a:srgbClr val="000000"/>
              </a:fgClr>
              <a:bgClr>
                <a:srgbClr val="FFFFFF"/>
              </a:bgClr>
            </a:pattFill>
            <a:ln w="25400">
              <a:noFill/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900" b="1" i="0" u="none" strike="noStrik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pt-BR"/>
                      <a:t>28,57%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5462668816039986E-17"/>
                  <c:y val="-1.8518518518518517E-2"/>
                </c:manualLayout>
              </c:layout>
              <c:tx>
                <c:rich>
                  <a:bodyPr/>
                  <a:lstStyle/>
                  <a:p>
                    <a:pPr>
                      <a:defRPr sz="900" b="1" i="0" u="none" strike="noStrik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pt-BR"/>
                      <a:t>14,29%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7777777777777779E-3"/>
                  <c:y val="-1.8518518518518563E-2"/>
                </c:manualLayout>
              </c:layout>
              <c:tx>
                <c:rich>
                  <a:bodyPr/>
                  <a:lstStyle/>
                  <a:p>
                    <a:pPr>
                      <a:defRPr sz="900" b="1" i="0" u="none" strike="noStrik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pt-BR"/>
                      <a:t>10,20%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900" b="1" i="0" u="none" strike="noStrik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pt-BR"/>
                      <a:t>8,16%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-9.2592592592592587E-3"/>
                </c:manualLayout>
              </c:layout>
              <c:tx>
                <c:rich>
                  <a:bodyPr/>
                  <a:lstStyle/>
                  <a:p>
                    <a:pPr>
                      <a:defRPr sz="900" b="1" i="0" u="none" strike="noStrik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pt-BR"/>
                      <a:t>6,12%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"/>
                  <c:y val="-9.2592592592592587E-3"/>
                </c:manualLayout>
              </c:layout>
              <c:tx>
                <c:rich>
                  <a:bodyPr/>
                  <a:lstStyle/>
                  <a:p>
                    <a:pPr>
                      <a:defRPr sz="900" b="1" i="0" u="none" strike="noStrik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pt-BR"/>
                      <a:t>6,12%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7777777777777779E-3"/>
                  <c:y val="-9.2592592592592587E-3"/>
                </c:manualLayout>
              </c:layout>
              <c:tx>
                <c:rich>
                  <a:bodyPr/>
                  <a:lstStyle/>
                  <a:p>
                    <a:pPr>
                      <a:defRPr sz="900" b="1" i="0" u="none" strike="noStrik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pt-BR"/>
                      <a:t>6,12%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5.5555555555554534E-3"/>
                  <c:y val="-9.2592592592592587E-3"/>
                </c:manualLayout>
              </c:layout>
              <c:tx>
                <c:rich>
                  <a:bodyPr/>
                  <a:lstStyle/>
                  <a:p>
                    <a:pPr>
                      <a:defRPr sz="900" b="1" i="0" u="none" strike="noStrik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pt-BR"/>
                      <a:t>6,12%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pPr>
                      <a:defRPr sz="900" b="1" i="0" u="none" strike="noStrik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pt-BR"/>
                      <a:t>2,04%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TUMORES!$A$7:$A$15</c:f>
              <c:strCache>
                <c:ptCount val="9"/>
                <c:pt idx="0">
                  <c:v>Nadadeiras</c:v>
                </c:pt>
                <c:pt idx="1">
                  <c:v>Plastrão</c:v>
                </c:pt>
                <c:pt idx="2">
                  <c:v>Região Cervical</c:v>
                </c:pt>
                <c:pt idx="3">
                  <c:v>Olhos</c:v>
                </c:pt>
                <c:pt idx="4">
                  <c:v>Cabeça</c:v>
                </c:pt>
                <c:pt idx="5">
                  <c:v>Cavidade Oral</c:v>
                </c:pt>
                <c:pt idx="6">
                  <c:v>Carapaça</c:v>
                </c:pt>
                <c:pt idx="7">
                  <c:v>Região Inguinal</c:v>
                </c:pt>
                <c:pt idx="8">
                  <c:v>Outros (Pulmão)</c:v>
                </c:pt>
              </c:strCache>
            </c:strRef>
          </c:cat>
          <c:val>
            <c:numRef>
              <c:f>TUMORES!$B$7:$B$15</c:f>
              <c:numCache>
                <c:formatCode>General</c:formatCode>
                <c:ptCount val="9"/>
                <c:pt idx="0">
                  <c:v>14</c:v>
                </c:pt>
                <c:pt idx="1">
                  <c:v>7</c:v>
                </c:pt>
                <c:pt idx="2">
                  <c:v>5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9844992"/>
        <c:axId val="189396608"/>
      </c:barChart>
      <c:catAx>
        <c:axId val="189844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Localização de Tumores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89396608"/>
        <c:crosses val="autoZero"/>
        <c:auto val="1"/>
        <c:lblAlgn val="ctr"/>
        <c:lblOffset val="100"/>
        <c:noMultiLvlLbl val="0"/>
      </c:catAx>
      <c:valAx>
        <c:axId val="189396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Indivíduos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89844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600075</xdr:colOff>
      <xdr:row>22</xdr:row>
      <xdr:rowOff>66675</xdr:rowOff>
    </xdr:to>
    <xdr:pic>
      <xdr:nvPicPr>
        <xdr:cNvPr id="21514" name="table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410075" cy="425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0</xdr:row>
      <xdr:rowOff>295275</xdr:rowOff>
    </xdr:from>
    <xdr:to>
      <xdr:col>10</xdr:col>
      <xdr:colOff>57150</xdr:colOff>
      <xdr:row>14</xdr:row>
      <xdr:rowOff>76200</xdr:rowOff>
    </xdr:to>
    <xdr:graphicFrame macro="">
      <xdr:nvGraphicFramePr>
        <xdr:cNvPr id="15364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276225</xdr:colOff>
      <xdr:row>0</xdr:row>
      <xdr:rowOff>361950</xdr:rowOff>
    </xdr:from>
    <xdr:to>
      <xdr:col>10</xdr:col>
      <xdr:colOff>276225</xdr:colOff>
      <xdr:row>15</xdr:row>
      <xdr:rowOff>57150</xdr:rowOff>
    </xdr:to>
    <xdr:graphicFrame macro="">
      <xdr:nvGraphicFramePr>
        <xdr:cNvPr id="16387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742950</xdr:colOff>
      <xdr:row>2</xdr:row>
      <xdr:rowOff>0</xdr:rowOff>
    </xdr:from>
    <xdr:to>
      <xdr:col>9</xdr:col>
      <xdr:colOff>742950</xdr:colOff>
      <xdr:row>16</xdr:row>
      <xdr:rowOff>76200</xdr:rowOff>
    </xdr:to>
    <xdr:graphicFrame macro="">
      <xdr:nvGraphicFramePr>
        <xdr:cNvPr id="206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6</xdr:row>
      <xdr:rowOff>19050</xdr:rowOff>
    </xdr:from>
    <xdr:to>
      <xdr:col>10</xdr:col>
      <xdr:colOff>695325</xdr:colOff>
      <xdr:row>20</xdr:row>
      <xdr:rowOff>95250</xdr:rowOff>
    </xdr:to>
    <xdr:graphicFrame macro="">
      <xdr:nvGraphicFramePr>
        <xdr:cNvPr id="5129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</xdr:row>
      <xdr:rowOff>0</xdr:rowOff>
    </xdr:from>
    <xdr:to>
      <xdr:col>12</xdr:col>
      <xdr:colOff>238125</xdr:colOff>
      <xdr:row>14</xdr:row>
      <xdr:rowOff>123825</xdr:rowOff>
    </xdr:to>
    <xdr:graphicFrame macro="">
      <xdr:nvGraphicFramePr>
        <xdr:cNvPr id="6151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47625</xdr:colOff>
      <xdr:row>16</xdr:row>
      <xdr:rowOff>122634</xdr:rowOff>
    </xdr:from>
    <xdr:to>
      <xdr:col>14</xdr:col>
      <xdr:colOff>226218</xdr:colOff>
      <xdr:row>32</xdr:row>
      <xdr:rowOff>142875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457200</xdr:colOff>
      <xdr:row>0</xdr:row>
      <xdr:rowOff>95250</xdr:rowOff>
    </xdr:from>
    <xdr:to>
      <xdr:col>10</xdr:col>
      <xdr:colOff>200025</xdr:colOff>
      <xdr:row>12</xdr:row>
      <xdr:rowOff>180975</xdr:rowOff>
    </xdr:to>
    <xdr:graphicFrame macro="">
      <xdr:nvGraphicFramePr>
        <xdr:cNvPr id="820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266700</xdr:colOff>
      <xdr:row>14</xdr:row>
      <xdr:rowOff>9525</xdr:rowOff>
    </xdr:from>
    <xdr:to>
      <xdr:col>10</xdr:col>
      <xdr:colOff>266700</xdr:colOff>
      <xdr:row>28</xdr:row>
      <xdr:rowOff>85725</xdr:rowOff>
    </xdr:to>
    <xdr:graphicFrame macro="">
      <xdr:nvGraphicFramePr>
        <xdr:cNvPr id="820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561975</xdr:colOff>
      <xdr:row>0</xdr:row>
      <xdr:rowOff>95250</xdr:rowOff>
    </xdr:from>
    <xdr:to>
      <xdr:col>10</xdr:col>
      <xdr:colOff>561975</xdr:colOff>
      <xdr:row>14</xdr:row>
      <xdr:rowOff>0</xdr:rowOff>
    </xdr:to>
    <xdr:graphicFrame macro="">
      <xdr:nvGraphicFramePr>
        <xdr:cNvPr id="922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28575</xdr:rowOff>
    </xdr:from>
    <xdr:to>
      <xdr:col>11</xdr:col>
      <xdr:colOff>228600</xdr:colOff>
      <xdr:row>12</xdr:row>
      <xdr:rowOff>114300</xdr:rowOff>
    </xdr:to>
    <xdr:graphicFrame macro="">
      <xdr:nvGraphicFramePr>
        <xdr:cNvPr id="10249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247650</xdr:colOff>
      <xdr:row>14</xdr:row>
      <xdr:rowOff>0</xdr:rowOff>
    </xdr:from>
    <xdr:to>
      <xdr:col>11</xdr:col>
      <xdr:colOff>247650</xdr:colOff>
      <xdr:row>28</xdr:row>
      <xdr:rowOff>76200</xdr:rowOff>
    </xdr:to>
    <xdr:graphicFrame macro="">
      <xdr:nvGraphicFramePr>
        <xdr:cNvPr id="10250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742950</xdr:colOff>
      <xdr:row>0</xdr:row>
      <xdr:rowOff>152400</xdr:rowOff>
    </xdr:from>
    <xdr:to>
      <xdr:col>9</xdr:col>
      <xdr:colOff>742950</xdr:colOff>
      <xdr:row>14</xdr:row>
      <xdr:rowOff>19050</xdr:rowOff>
    </xdr:to>
    <xdr:graphicFrame macro="">
      <xdr:nvGraphicFramePr>
        <xdr:cNvPr id="12293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371475</xdr:colOff>
      <xdr:row>1</xdr:row>
      <xdr:rowOff>9525</xdr:rowOff>
    </xdr:from>
    <xdr:to>
      <xdr:col>9</xdr:col>
      <xdr:colOff>371475</xdr:colOff>
      <xdr:row>10</xdr:row>
      <xdr:rowOff>76200</xdr:rowOff>
    </xdr:to>
    <xdr:graphicFrame macro="">
      <xdr:nvGraphicFramePr>
        <xdr:cNvPr id="13317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57150</xdr:colOff>
      <xdr:row>33</xdr:row>
      <xdr:rowOff>19050</xdr:rowOff>
    </xdr:from>
    <xdr:to>
      <xdr:col>9</xdr:col>
      <xdr:colOff>57150</xdr:colOff>
      <xdr:row>47</xdr:row>
      <xdr:rowOff>95250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9" sqref="H9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E11" sqref="E11"/>
    </sheetView>
  </sheetViews>
  <sheetFormatPr baseColWidth="10" defaultRowHeight="15" x14ac:dyDescent="0.25"/>
  <cols>
    <col min="1" max="1" width="22" customWidth="1"/>
    <col min="3" max="3" width="13.85546875" customWidth="1"/>
  </cols>
  <sheetData>
    <row r="1" spans="1:3" s="3" customFormat="1" ht="29.25" customHeight="1" x14ac:dyDescent="0.25">
      <c r="A1" s="3" t="s">
        <v>40</v>
      </c>
      <c r="B1" s="3" t="s">
        <v>12</v>
      </c>
      <c r="C1" s="3" t="s">
        <v>4</v>
      </c>
    </row>
    <row r="2" spans="1:3" x14ac:dyDescent="0.25">
      <c r="A2" t="s">
        <v>41</v>
      </c>
      <c r="B2">
        <v>24</v>
      </c>
      <c r="C2" s="1">
        <f>B2*100/49</f>
        <v>48.979591836734691</v>
      </c>
    </row>
    <row r="3" spans="1:3" x14ac:dyDescent="0.25">
      <c r="A3" t="s">
        <v>42</v>
      </c>
      <c r="B3">
        <v>25</v>
      </c>
      <c r="C3" s="1">
        <f>B3*100/49</f>
        <v>51.020408163265309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L14" sqref="L14"/>
    </sheetView>
  </sheetViews>
  <sheetFormatPr baseColWidth="10" defaultRowHeight="15" x14ac:dyDescent="0.25"/>
  <cols>
    <col min="1" max="1" width="23.28515625" customWidth="1"/>
    <col min="2" max="2" width="11.42578125" style="5"/>
  </cols>
  <sheetData>
    <row r="1" spans="1:3" ht="38.25" customHeight="1" x14ac:dyDescent="0.25">
      <c r="A1" s="3" t="s">
        <v>50</v>
      </c>
      <c r="B1" s="3" t="s">
        <v>12</v>
      </c>
      <c r="C1" s="3" t="s">
        <v>4</v>
      </c>
    </row>
    <row r="2" spans="1:3" x14ac:dyDescent="0.25">
      <c r="A2" t="s">
        <v>44</v>
      </c>
      <c r="B2" s="5">
        <v>18</v>
      </c>
      <c r="C2" s="1">
        <f>B2*100/49</f>
        <v>36.734693877551024</v>
      </c>
    </row>
    <row r="3" spans="1:3" x14ac:dyDescent="0.25">
      <c r="A3" t="s">
        <v>9</v>
      </c>
      <c r="B3" s="5">
        <v>2</v>
      </c>
      <c r="C3" s="1">
        <f>B3*100/49</f>
        <v>4.0816326530612246</v>
      </c>
    </row>
    <row r="4" spans="1:3" x14ac:dyDescent="0.25">
      <c r="A4" t="s">
        <v>43</v>
      </c>
      <c r="B4" s="5">
        <v>29</v>
      </c>
      <c r="C4" s="1">
        <f>B4*100/49</f>
        <v>59.183673469387756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K13" sqref="K13"/>
    </sheetView>
  </sheetViews>
  <sheetFormatPr baseColWidth="10" defaultRowHeight="15" x14ac:dyDescent="0.25"/>
  <sheetData>
    <row r="1" spans="1:3" ht="30" x14ac:dyDescent="0.25">
      <c r="A1" s="3" t="s">
        <v>53</v>
      </c>
      <c r="B1" s="3" t="s">
        <v>12</v>
      </c>
      <c r="C1" s="3" t="s">
        <v>4</v>
      </c>
    </row>
    <row r="2" spans="1:3" x14ac:dyDescent="0.25">
      <c r="A2" t="s">
        <v>51</v>
      </c>
      <c r="B2">
        <v>8</v>
      </c>
      <c r="C2" s="1">
        <f>B2*100/49</f>
        <v>16.326530612244898</v>
      </c>
    </row>
    <row r="3" spans="1:3" x14ac:dyDescent="0.25">
      <c r="A3" t="s">
        <v>52</v>
      </c>
      <c r="B3">
        <v>41</v>
      </c>
      <c r="C3" s="1">
        <f>B3*100/49</f>
        <v>83.673469387755105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B1" sqref="B1:C1"/>
    </sheetView>
  </sheetViews>
  <sheetFormatPr baseColWidth="10" defaultRowHeight="15" x14ac:dyDescent="0.25"/>
  <cols>
    <col min="1" max="1" width="13" customWidth="1"/>
    <col min="3" max="3" width="15" customWidth="1"/>
  </cols>
  <sheetData>
    <row r="1" spans="1:3" ht="30" x14ac:dyDescent="0.25">
      <c r="A1" s="3" t="s">
        <v>45</v>
      </c>
      <c r="B1" s="3" t="s">
        <v>12</v>
      </c>
      <c r="C1" s="3" t="s">
        <v>4</v>
      </c>
    </row>
    <row r="2" spans="1:3" x14ac:dyDescent="0.25">
      <c r="A2" t="s">
        <v>41</v>
      </c>
      <c r="B2">
        <v>2</v>
      </c>
      <c r="C2" s="1">
        <f>B2*100/49</f>
        <v>4.0816326530612246</v>
      </c>
    </row>
    <row r="3" spans="1:3" x14ac:dyDescent="0.25">
      <c r="A3" t="s">
        <v>42</v>
      </c>
      <c r="B3">
        <v>47</v>
      </c>
      <c r="C3" s="1">
        <f>B3*100/49</f>
        <v>95.91836734693878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E4" sqref="E4"/>
    </sheetView>
  </sheetViews>
  <sheetFormatPr baseColWidth="10" defaultRowHeight="15" x14ac:dyDescent="0.25"/>
  <cols>
    <col min="1" max="1" width="24.5703125" style="3" customWidth="1"/>
    <col min="3" max="3" width="14.7109375" customWidth="1"/>
  </cols>
  <sheetData>
    <row r="1" spans="1:3" ht="41.25" customHeight="1" x14ac:dyDescent="0.25">
      <c r="A1" s="3" t="s">
        <v>46</v>
      </c>
      <c r="B1" s="3" t="s">
        <v>12</v>
      </c>
      <c r="C1" s="3" t="s">
        <v>4</v>
      </c>
    </row>
    <row r="2" spans="1:3" x14ac:dyDescent="0.25">
      <c r="A2" s="3" t="s">
        <v>41</v>
      </c>
      <c r="B2">
        <v>6</v>
      </c>
      <c r="C2" s="1">
        <f>B2*100/49</f>
        <v>12.244897959183673</v>
      </c>
    </row>
    <row r="3" spans="1:3" x14ac:dyDescent="0.25">
      <c r="A3" s="3" t="s">
        <v>42</v>
      </c>
      <c r="B3">
        <f>49-B2</f>
        <v>43</v>
      </c>
      <c r="C3" s="1">
        <f>B3*100/49</f>
        <v>87.755102040816325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6"/>
  <sheetViews>
    <sheetView workbookViewId="0">
      <selection activeCell="I21" sqref="I21"/>
    </sheetView>
  </sheetViews>
  <sheetFormatPr baseColWidth="10" defaultRowHeight="15" x14ac:dyDescent="0.25"/>
  <cols>
    <col min="2" max="2" width="20.85546875" bestFit="1" customWidth="1"/>
  </cols>
  <sheetData>
    <row r="3" spans="1:3" x14ac:dyDescent="0.25">
      <c r="A3" s="2" t="s">
        <v>0</v>
      </c>
      <c r="B3" t="s">
        <v>3</v>
      </c>
      <c r="C3" t="s">
        <v>4</v>
      </c>
    </row>
    <row r="4" spans="1:3" x14ac:dyDescent="0.25">
      <c r="A4" s="2" t="s">
        <v>1</v>
      </c>
      <c r="B4">
        <v>41</v>
      </c>
      <c r="C4" s="1">
        <f>B4*100/49</f>
        <v>83.673469387755105</v>
      </c>
    </row>
    <row r="5" spans="1:3" x14ac:dyDescent="0.25">
      <c r="A5" s="2" t="s">
        <v>2</v>
      </c>
      <c r="B5">
        <v>8</v>
      </c>
      <c r="C5" s="1">
        <f>B5*100/49</f>
        <v>16.326530612244898</v>
      </c>
    </row>
    <row r="6" spans="1:3" x14ac:dyDescent="0.25">
      <c r="A6" t="s">
        <v>5</v>
      </c>
      <c r="B6">
        <f>B4+B5</f>
        <v>49</v>
      </c>
      <c r="C6">
        <f>C4+C5</f>
        <v>100</v>
      </c>
    </row>
  </sheetData>
  <pageMargins left="0.7" right="0.7" top="0.75" bottom="0.75" header="0.3" footer="0.3"/>
  <pageSetup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selection activeCell="D10" sqref="D10"/>
    </sheetView>
  </sheetViews>
  <sheetFormatPr baseColWidth="10" defaultRowHeight="15" x14ac:dyDescent="0.25"/>
  <cols>
    <col min="1" max="1" width="14.5703125" customWidth="1"/>
    <col min="2" max="2" width="15.5703125" style="7" customWidth="1"/>
    <col min="7" max="7" width="12.7109375" customWidth="1"/>
  </cols>
  <sheetData>
    <row r="1" spans="1:7" ht="45" x14ac:dyDescent="0.25">
      <c r="A1" s="3" t="s">
        <v>7</v>
      </c>
      <c r="B1" s="3" t="s">
        <v>6</v>
      </c>
      <c r="E1" s="3" t="s">
        <v>6</v>
      </c>
      <c r="F1" s="3" t="s">
        <v>12</v>
      </c>
      <c r="G1" s="3" t="s">
        <v>4</v>
      </c>
    </row>
    <row r="2" spans="1:7" x14ac:dyDescent="0.25">
      <c r="A2">
        <v>1</v>
      </c>
      <c r="B2" s="7">
        <v>0</v>
      </c>
      <c r="E2" t="s">
        <v>11</v>
      </c>
      <c r="F2" s="7">
        <v>13</v>
      </c>
      <c r="G2" s="1">
        <f>F2*100/49</f>
        <v>26.530612244897959</v>
      </c>
    </row>
    <row r="3" spans="1:7" x14ac:dyDescent="0.25">
      <c r="A3">
        <v>2</v>
      </c>
      <c r="B3" s="7">
        <v>1</v>
      </c>
      <c r="E3" t="s">
        <v>8</v>
      </c>
      <c r="F3" s="7">
        <v>2</v>
      </c>
      <c r="G3" s="1">
        <f>F3*100/49</f>
        <v>4.0816326530612246</v>
      </c>
    </row>
    <row r="4" spans="1:7" x14ac:dyDescent="0.25">
      <c r="A4">
        <v>3</v>
      </c>
      <c r="B4" s="7">
        <v>1</v>
      </c>
      <c r="E4" t="s">
        <v>9</v>
      </c>
      <c r="F4" s="7">
        <v>16</v>
      </c>
      <c r="G4" s="1">
        <f>F4*100/49</f>
        <v>32.653061224489797</v>
      </c>
    </row>
    <row r="5" spans="1:7" x14ac:dyDescent="0.25">
      <c r="A5">
        <v>4</v>
      </c>
      <c r="B5" s="7">
        <v>3</v>
      </c>
      <c r="E5" t="s">
        <v>10</v>
      </c>
      <c r="F5" s="7">
        <v>18</v>
      </c>
      <c r="G5" s="1">
        <f>F5*100/49</f>
        <v>36.734693877551024</v>
      </c>
    </row>
    <row r="6" spans="1:7" x14ac:dyDescent="0.25">
      <c r="A6">
        <v>5</v>
      </c>
      <c r="B6" s="7">
        <v>2</v>
      </c>
    </row>
    <row r="7" spans="1:7" x14ac:dyDescent="0.25">
      <c r="A7">
        <v>6</v>
      </c>
      <c r="B7" s="7">
        <v>2</v>
      </c>
    </row>
    <row r="8" spans="1:7" x14ac:dyDescent="0.25">
      <c r="A8">
        <v>7</v>
      </c>
      <c r="B8" s="7">
        <v>0</v>
      </c>
    </row>
    <row r="9" spans="1:7" x14ac:dyDescent="0.25">
      <c r="A9">
        <v>8</v>
      </c>
      <c r="B9" s="7">
        <v>2</v>
      </c>
    </row>
    <row r="10" spans="1:7" x14ac:dyDescent="0.25">
      <c r="A10">
        <v>9</v>
      </c>
      <c r="B10" s="7">
        <v>3</v>
      </c>
    </row>
    <row r="11" spans="1:7" x14ac:dyDescent="0.25">
      <c r="A11">
        <v>10</v>
      </c>
      <c r="B11" s="7">
        <v>3</v>
      </c>
    </row>
    <row r="12" spans="1:7" x14ac:dyDescent="0.25">
      <c r="A12">
        <v>11</v>
      </c>
      <c r="B12" s="7">
        <v>0</v>
      </c>
    </row>
    <row r="13" spans="1:7" x14ac:dyDescent="0.25">
      <c r="A13">
        <v>12</v>
      </c>
      <c r="B13" s="7">
        <v>0</v>
      </c>
    </row>
    <row r="14" spans="1:7" x14ac:dyDescent="0.25">
      <c r="A14">
        <v>13</v>
      </c>
      <c r="B14" s="7">
        <v>0</v>
      </c>
    </row>
    <row r="15" spans="1:7" x14ac:dyDescent="0.25">
      <c r="A15">
        <v>14</v>
      </c>
      <c r="B15" s="7">
        <v>0</v>
      </c>
    </row>
    <row r="16" spans="1:7" x14ac:dyDescent="0.25">
      <c r="A16">
        <v>15</v>
      </c>
      <c r="B16" s="7">
        <v>3</v>
      </c>
    </row>
    <row r="17" spans="1:2" x14ac:dyDescent="0.25">
      <c r="A17">
        <v>16</v>
      </c>
      <c r="B17" s="7">
        <v>2</v>
      </c>
    </row>
    <row r="18" spans="1:2" x14ac:dyDescent="0.25">
      <c r="A18">
        <v>17</v>
      </c>
      <c r="B18" s="7">
        <v>3</v>
      </c>
    </row>
    <row r="19" spans="1:2" x14ac:dyDescent="0.25">
      <c r="A19">
        <v>18</v>
      </c>
      <c r="B19" s="7">
        <v>2</v>
      </c>
    </row>
    <row r="20" spans="1:2" x14ac:dyDescent="0.25">
      <c r="A20">
        <v>19</v>
      </c>
      <c r="B20" s="7">
        <v>2</v>
      </c>
    </row>
    <row r="21" spans="1:2" x14ac:dyDescent="0.25">
      <c r="A21">
        <v>20</v>
      </c>
      <c r="B21" s="7">
        <v>2</v>
      </c>
    </row>
    <row r="22" spans="1:2" x14ac:dyDescent="0.25">
      <c r="A22">
        <v>21</v>
      </c>
      <c r="B22" s="7">
        <v>0</v>
      </c>
    </row>
    <row r="23" spans="1:2" x14ac:dyDescent="0.25">
      <c r="A23">
        <v>22</v>
      </c>
      <c r="B23" s="7">
        <v>0</v>
      </c>
    </row>
    <row r="24" spans="1:2" x14ac:dyDescent="0.25">
      <c r="A24">
        <v>23</v>
      </c>
      <c r="B24" s="7">
        <v>2</v>
      </c>
    </row>
    <row r="25" spans="1:2" x14ac:dyDescent="0.25">
      <c r="A25">
        <v>24</v>
      </c>
      <c r="B25" s="7">
        <v>3</v>
      </c>
    </row>
    <row r="26" spans="1:2" x14ac:dyDescent="0.25">
      <c r="A26">
        <v>25</v>
      </c>
      <c r="B26" s="7">
        <v>0</v>
      </c>
    </row>
    <row r="27" spans="1:2" x14ac:dyDescent="0.25">
      <c r="A27">
        <v>26</v>
      </c>
      <c r="B27" s="7">
        <v>3</v>
      </c>
    </row>
    <row r="28" spans="1:2" x14ac:dyDescent="0.25">
      <c r="A28">
        <v>27</v>
      </c>
      <c r="B28" s="7">
        <v>0</v>
      </c>
    </row>
    <row r="29" spans="1:2" x14ac:dyDescent="0.25">
      <c r="A29">
        <v>28</v>
      </c>
      <c r="B29" s="7">
        <v>2</v>
      </c>
    </row>
    <row r="30" spans="1:2" x14ac:dyDescent="0.25">
      <c r="A30">
        <v>29</v>
      </c>
      <c r="B30" s="7">
        <v>0</v>
      </c>
    </row>
    <row r="31" spans="1:2" x14ac:dyDescent="0.25">
      <c r="A31">
        <v>30</v>
      </c>
      <c r="B31" s="7">
        <v>3</v>
      </c>
    </row>
    <row r="32" spans="1:2" x14ac:dyDescent="0.25">
      <c r="A32">
        <v>31</v>
      </c>
      <c r="B32" s="7">
        <v>3</v>
      </c>
    </row>
    <row r="33" spans="1:2" x14ac:dyDescent="0.25">
      <c r="A33">
        <v>32</v>
      </c>
      <c r="B33" s="7">
        <v>2</v>
      </c>
    </row>
    <row r="34" spans="1:2" x14ac:dyDescent="0.25">
      <c r="A34">
        <v>33</v>
      </c>
      <c r="B34" s="7">
        <v>2</v>
      </c>
    </row>
    <row r="35" spans="1:2" x14ac:dyDescent="0.25">
      <c r="A35">
        <v>34</v>
      </c>
      <c r="B35" s="7">
        <v>0</v>
      </c>
    </row>
    <row r="36" spans="1:2" x14ac:dyDescent="0.25">
      <c r="A36">
        <v>35</v>
      </c>
      <c r="B36" s="7">
        <v>3</v>
      </c>
    </row>
    <row r="37" spans="1:2" x14ac:dyDescent="0.25">
      <c r="A37">
        <v>36</v>
      </c>
      <c r="B37" s="7">
        <v>2</v>
      </c>
    </row>
    <row r="38" spans="1:2" x14ac:dyDescent="0.25">
      <c r="A38">
        <v>38</v>
      </c>
      <c r="B38" s="8">
        <v>2</v>
      </c>
    </row>
    <row r="39" spans="1:2" x14ac:dyDescent="0.25">
      <c r="A39">
        <v>39</v>
      </c>
      <c r="B39" s="8">
        <v>3</v>
      </c>
    </row>
    <row r="40" spans="1:2" x14ac:dyDescent="0.25">
      <c r="A40">
        <v>40</v>
      </c>
      <c r="B40" s="8">
        <v>3</v>
      </c>
    </row>
    <row r="41" spans="1:2" x14ac:dyDescent="0.25">
      <c r="A41">
        <v>41</v>
      </c>
      <c r="B41" s="8">
        <v>3</v>
      </c>
    </row>
    <row r="42" spans="1:2" x14ac:dyDescent="0.25">
      <c r="A42">
        <v>42</v>
      </c>
      <c r="B42" s="8">
        <v>0</v>
      </c>
    </row>
    <row r="43" spans="1:2" x14ac:dyDescent="0.25">
      <c r="A43">
        <v>43</v>
      </c>
      <c r="B43" s="8">
        <v>3</v>
      </c>
    </row>
    <row r="44" spans="1:2" x14ac:dyDescent="0.25">
      <c r="A44">
        <v>44</v>
      </c>
      <c r="B44" s="8">
        <v>3</v>
      </c>
    </row>
    <row r="45" spans="1:2" x14ac:dyDescent="0.25">
      <c r="A45">
        <v>45</v>
      </c>
      <c r="B45" s="8">
        <v>2</v>
      </c>
    </row>
    <row r="46" spans="1:2" x14ac:dyDescent="0.25">
      <c r="A46">
        <v>46</v>
      </c>
      <c r="B46" s="8">
        <v>2</v>
      </c>
    </row>
    <row r="47" spans="1:2" x14ac:dyDescent="0.25">
      <c r="A47">
        <v>47</v>
      </c>
      <c r="B47" s="8">
        <v>2</v>
      </c>
    </row>
    <row r="48" spans="1:2" x14ac:dyDescent="0.25">
      <c r="A48">
        <v>48</v>
      </c>
      <c r="B48" s="8">
        <v>3</v>
      </c>
    </row>
    <row r="49" spans="1:2" x14ac:dyDescent="0.25">
      <c r="A49">
        <v>49</v>
      </c>
      <c r="B49" s="8">
        <v>3</v>
      </c>
    </row>
    <row r="50" spans="1:2" x14ac:dyDescent="0.25">
      <c r="A50">
        <v>50</v>
      </c>
      <c r="B50" s="8">
        <v>3</v>
      </c>
    </row>
    <row r="53" spans="1:2" x14ac:dyDescent="0.25">
      <c r="A53" t="s">
        <v>11</v>
      </c>
      <c r="B53" s="7">
        <v>13</v>
      </c>
    </row>
    <row r="54" spans="1:2" x14ac:dyDescent="0.25">
      <c r="A54" t="s">
        <v>8</v>
      </c>
      <c r="B54" s="7">
        <v>2</v>
      </c>
    </row>
    <row r="55" spans="1:2" x14ac:dyDescent="0.25">
      <c r="A55" t="s">
        <v>9</v>
      </c>
      <c r="B55" s="7">
        <v>16</v>
      </c>
    </row>
    <row r="56" spans="1:2" x14ac:dyDescent="0.25">
      <c r="A56" t="s">
        <v>10</v>
      </c>
      <c r="B56" s="7">
        <v>18</v>
      </c>
    </row>
  </sheetData>
  <autoFilter ref="A1:B50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D19" zoomScale="80" zoomScaleNormal="80" workbookViewId="0">
      <selection activeCell="B25" sqref="B25"/>
    </sheetView>
  </sheetViews>
  <sheetFormatPr baseColWidth="10" defaultRowHeight="15" x14ac:dyDescent="0.25"/>
  <cols>
    <col min="1" max="1" width="19.5703125" customWidth="1"/>
    <col min="2" max="4" width="19" customWidth="1"/>
    <col min="5" max="5" width="13.5703125" customWidth="1"/>
  </cols>
  <sheetData>
    <row r="1" spans="1:5" ht="29.25" customHeight="1" x14ac:dyDescent="0.25">
      <c r="A1" s="3" t="s">
        <v>13</v>
      </c>
      <c r="B1" s="3" t="s">
        <v>12</v>
      </c>
      <c r="C1" s="3" t="s">
        <v>57</v>
      </c>
      <c r="D1" s="3" t="s">
        <v>58</v>
      </c>
      <c r="E1" s="3" t="s">
        <v>4</v>
      </c>
    </row>
    <row r="2" spans="1:5" ht="30" x14ac:dyDescent="0.25">
      <c r="A2" s="3" t="s">
        <v>15</v>
      </c>
      <c r="B2" s="3">
        <v>1</v>
      </c>
      <c r="C2" s="3">
        <v>0</v>
      </c>
      <c r="D2" s="3">
        <v>1</v>
      </c>
      <c r="E2" s="9">
        <f>B2*100/49</f>
        <v>2.0408163265306123</v>
      </c>
    </row>
    <row r="3" spans="1:5" x14ac:dyDescent="0.25">
      <c r="A3" s="3" t="s">
        <v>16</v>
      </c>
      <c r="B3" s="3">
        <v>1</v>
      </c>
      <c r="C3" s="3">
        <v>1</v>
      </c>
      <c r="D3" s="3">
        <v>0</v>
      </c>
      <c r="E3" s="9">
        <f>B3*100/49</f>
        <v>2.0408163265306123</v>
      </c>
    </row>
    <row r="4" spans="1:5" x14ac:dyDescent="0.25">
      <c r="A4" s="3" t="s">
        <v>14</v>
      </c>
      <c r="B4" s="3">
        <v>15</v>
      </c>
      <c r="C4" s="3"/>
      <c r="D4" s="3"/>
      <c r="E4" s="9">
        <f>B4*100/49</f>
        <v>30.612244897959183</v>
      </c>
    </row>
    <row r="5" spans="1:5" ht="34.5" customHeight="1" x14ac:dyDescent="0.25">
      <c r="A5" s="3" t="s">
        <v>17</v>
      </c>
      <c r="B5" s="3">
        <v>2</v>
      </c>
      <c r="C5" s="3"/>
      <c r="D5" s="3"/>
      <c r="E5" s="9">
        <f>B5*100/49</f>
        <v>4.0816326530612246</v>
      </c>
    </row>
    <row r="6" spans="1:5" ht="32.25" customHeight="1" x14ac:dyDescent="0.25">
      <c r="A6" s="3" t="s">
        <v>18</v>
      </c>
      <c r="B6" s="3">
        <v>30</v>
      </c>
      <c r="C6" s="3"/>
      <c r="D6" s="3"/>
      <c r="E6" s="9">
        <f>B6*100/49</f>
        <v>61.224489795918366</v>
      </c>
    </row>
    <row r="7" spans="1:5" x14ac:dyDescent="0.25">
      <c r="B7">
        <f>B2+B3+B4+B5+B6</f>
        <v>49</v>
      </c>
    </row>
    <row r="17" spans="1:4" x14ac:dyDescent="0.25">
      <c r="B17" t="s">
        <v>56</v>
      </c>
      <c r="C17" t="s">
        <v>59</v>
      </c>
      <c r="D17" t="s">
        <v>5</v>
      </c>
    </row>
    <row r="18" spans="1:4" x14ac:dyDescent="0.25">
      <c r="A18" s="12" t="s">
        <v>14</v>
      </c>
      <c r="B18">
        <v>4</v>
      </c>
      <c r="C18">
        <v>11</v>
      </c>
      <c r="D18">
        <f>B18+C18</f>
        <v>15</v>
      </c>
    </row>
    <row r="19" spans="1:4" x14ac:dyDescent="0.25">
      <c r="A19" s="13" t="s">
        <v>15</v>
      </c>
      <c r="B19">
        <v>0</v>
      </c>
      <c r="C19">
        <v>1</v>
      </c>
      <c r="D19">
        <f t="shared" ref="D19:D22" si="0">B19+C19</f>
        <v>1</v>
      </c>
    </row>
    <row r="20" spans="1:4" x14ac:dyDescent="0.25">
      <c r="A20" s="12" t="s">
        <v>16</v>
      </c>
      <c r="B20">
        <v>1</v>
      </c>
      <c r="C20">
        <v>0</v>
      </c>
      <c r="D20">
        <f t="shared" si="0"/>
        <v>1</v>
      </c>
    </row>
    <row r="21" spans="1:4" x14ac:dyDescent="0.25">
      <c r="A21" s="12" t="s">
        <v>55</v>
      </c>
      <c r="B21">
        <v>2</v>
      </c>
      <c r="C21">
        <v>0</v>
      </c>
      <c r="D21">
        <f t="shared" si="0"/>
        <v>2</v>
      </c>
    </row>
    <row r="22" spans="1:4" x14ac:dyDescent="0.25">
      <c r="A22" s="12" t="s">
        <v>61</v>
      </c>
      <c r="B22">
        <v>26</v>
      </c>
      <c r="C22">
        <v>4</v>
      </c>
      <c r="D22">
        <f t="shared" si="0"/>
        <v>30</v>
      </c>
    </row>
    <row r="23" spans="1:4" x14ac:dyDescent="0.25">
      <c r="D23">
        <f>D18+D19+D20+D21+D22</f>
        <v>49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D1" workbookViewId="0">
      <selection activeCell="L25" sqref="L25"/>
    </sheetView>
  </sheetViews>
  <sheetFormatPr baseColWidth="10" defaultRowHeight="15" x14ac:dyDescent="0.25"/>
  <cols>
    <col min="3" max="3" width="15.42578125" customWidth="1"/>
  </cols>
  <sheetData>
    <row r="1" spans="1:3" s="4" customFormat="1" ht="30" x14ac:dyDescent="0.25">
      <c r="A1" s="3" t="s">
        <v>21</v>
      </c>
      <c r="B1" s="3" t="s">
        <v>12</v>
      </c>
      <c r="C1" s="3" t="s">
        <v>4</v>
      </c>
    </row>
    <row r="2" spans="1:3" x14ac:dyDescent="0.25">
      <c r="A2" t="s">
        <v>19</v>
      </c>
      <c r="B2">
        <v>3</v>
      </c>
      <c r="C2" s="1">
        <f>B2*100/49</f>
        <v>6.1224489795918364</v>
      </c>
    </row>
    <row r="3" spans="1:3" x14ac:dyDescent="0.25">
      <c r="A3" t="s">
        <v>20</v>
      </c>
      <c r="B3">
        <v>46</v>
      </c>
      <c r="C3" s="1">
        <f>B3*100/49</f>
        <v>93.877551020408163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L16" sqref="L16"/>
    </sheetView>
  </sheetViews>
  <sheetFormatPr baseColWidth="10" defaultRowHeight="15" x14ac:dyDescent="0.25"/>
  <cols>
    <col min="1" max="1" width="16" customWidth="1"/>
  </cols>
  <sheetData>
    <row r="1" spans="1:3" ht="28.5" customHeight="1" x14ac:dyDescent="0.25">
      <c r="A1" s="3" t="s">
        <v>22</v>
      </c>
      <c r="B1" s="3" t="s">
        <v>12</v>
      </c>
      <c r="C1" s="3" t="s">
        <v>4</v>
      </c>
    </row>
    <row r="2" spans="1:3" x14ac:dyDescent="0.25">
      <c r="A2" t="s">
        <v>23</v>
      </c>
      <c r="B2">
        <v>5</v>
      </c>
      <c r="C2" s="1">
        <f>B2*100/49</f>
        <v>10.204081632653061</v>
      </c>
    </row>
    <row r="3" spans="1:3" x14ac:dyDescent="0.25">
      <c r="A3" t="s">
        <v>24</v>
      </c>
      <c r="B3">
        <v>44</v>
      </c>
      <c r="C3" s="1">
        <f>B3*100/49</f>
        <v>89.795918367346943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opLeftCell="A7" workbookViewId="0">
      <selection activeCell="B19" sqref="B19"/>
    </sheetView>
  </sheetViews>
  <sheetFormatPr baseColWidth="10" defaultRowHeight="15" x14ac:dyDescent="0.25"/>
  <cols>
    <col min="1" max="1" width="17.42578125" customWidth="1"/>
    <col min="3" max="3" width="14" customWidth="1"/>
  </cols>
  <sheetData>
    <row r="1" spans="1:3" ht="30" customHeight="1" x14ac:dyDescent="0.25">
      <c r="A1" s="3" t="s">
        <v>25</v>
      </c>
      <c r="B1" s="3" t="s">
        <v>12</v>
      </c>
      <c r="C1" s="3" t="s">
        <v>4</v>
      </c>
    </row>
    <row r="2" spans="1:3" x14ac:dyDescent="0.25">
      <c r="A2" t="s">
        <v>48</v>
      </c>
      <c r="B2">
        <v>15</v>
      </c>
      <c r="C2" s="1">
        <f>B2*100/49</f>
        <v>30.612244897959183</v>
      </c>
    </row>
    <row r="3" spans="1:3" x14ac:dyDescent="0.25">
      <c r="A3" t="s">
        <v>49</v>
      </c>
      <c r="B3">
        <v>34</v>
      </c>
      <c r="C3" s="1">
        <f>B3*100/49</f>
        <v>69.387755102040813</v>
      </c>
    </row>
    <row r="6" spans="1:3" ht="29.25" customHeight="1" x14ac:dyDescent="0.25">
      <c r="A6" s="3" t="s">
        <v>26</v>
      </c>
      <c r="B6" s="3" t="s">
        <v>12</v>
      </c>
      <c r="C6" s="3" t="s">
        <v>4</v>
      </c>
    </row>
    <row r="7" spans="1:3" x14ac:dyDescent="0.25">
      <c r="A7" t="s">
        <v>29</v>
      </c>
      <c r="B7">
        <v>14</v>
      </c>
      <c r="C7" s="1">
        <f t="shared" ref="C7:C15" si="0">B7*100/49</f>
        <v>28.571428571428573</v>
      </c>
    </row>
    <row r="8" spans="1:3" x14ac:dyDescent="0.25">
      <c r="A8" t="s">
        <v>33</v>
      </c>
      <c r="B8">
        <v>7</v>
      </c>
      <c r="C8" s="1">
        <f t="shared" si="0"/>
        <v>14.285714285714286</v>
      </c>
    </row>
    <row r="9" spans="1:3" x14ac:dyDescent="0.25">
      <c r="A9" t="s">
        <v>28</v>
      </c>
      <c r="B9">
        <v>5</v>
      </c>
      <c r="C9" s="1">
        <f t="shared" si="0"/>
        <v>10.204081632653061</v>
      </c>
    </row>
    <row r="10" spans="1:3" x14ac:dyDescent="0.25">
      <c r="A10" t="s">
        <v>30</v>
      </c>
      <c r="B10">
        <v>4</v>
      </c>
      <c r="C10" s="1">
        <f t="shared" si="0"/>
        <v>8.1632653061224492</v>
      </c>
    </row>
    <row r="11" spans="1:3" x14ac:dyDescent="0.25">
      <c r="A11" t="s">
        <v>27</v>
      </c>
      <c r="B11">
        <v>3</v>
      </c>
      <c r="C11" s="1">
        <f t="shared" si="0"/>
        <v>6.1224489795918364</v>
      </c>
    </row>
    <row r="12" spans="1:3" x14ac:dyDescent="0.25">
      <c r="A12" t="s">
        <v>31</v>
      </c>
      <c r="B12">
        <v>3</v>
      </c>
      <c r="C12" s="1">
        <f t="shared" si="0"/>
        <v>6.1224489795918364</v>
      </c>
    </row>
    <row r="13" spans="1:3" x14ac:dyDescent="0.25">
      <c r="A13" t="s">
        <v>32</v>
      </c>
      <c r="B13">
        <v>3</v>
      </c>
      <c r="C13" s="1">
        <f t="shared" si="0"/>
        <v>6.1224489795918364</v>
      </c>
    </row>
    <row r="14" spans="1:3" x14ac:dyDescent="0.25">
      <c r="A14" t="s">
        <v>34</v>
      </c>
      <c r="B14">
        <v>3</v>
      </c>
      <c r="C14" s="1">
        <f t="shared" si="0"/>
        <v>6.1224489795918364</v>
      </c>
    </row>
    <row r="15" spans="1:3" x14ac:dyDescent="0.25">
      <c r="A15" t="s">
        <v>60</v>
      </c>
      <c r="B15">
        <v>1</v>
      </c>
      <c r="C15" s="1">
        <f t="shared" si="0"/>
        <v>2.0408163265306123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C12" sqref="C12"/>
    </sheetView>
  </sheetViews>
  <sheetFormatPr baseColWidth="10" defaultRowHeight="15" x14ac:dyDescent="0.25"/>
  <cols>
    <col min="1" max="1" width="30.28515625" customWidth="1"/>
    <col min="3" max="3" width="14" customWidth="1"/>
  </cols>
  <sheetData>
    <row r="1" spans="1:3" ht="31.5" customHeight="1" x14ac:dyDescent="0.25">
      <c r="A1" s="3" t="s">
        <v>35</v>
      </c>
      <c r="B1" s="3" t="s">
        <v>12</v>
      </c>
      <c r="C1" s="3" t="s">
        <v>4</v>
      </c>
    </row>
    <row r="2" spans="1:3" x14ac:dyDescent="0.25">
      <c r="A2" t="s">
        <v>36</v>
      </c>
      <c r="B2">
        <v>46</v>
      </c>
      <c r="C2" s="1">
        <f>B2*100/49</f>
        <v>93.877551020408163</v>
      </c>
    </row>
    <row r="3" spans="1:3" x14ac:dyDescent="0.25">
      <c r="A3" t="s">
        <v>54</v>
      </c>
      <c r="B3">
        <v>3</v>
      </c>
      <c r="C3" s="1">
        <f>B3*100/49</f>
        <v>6.1224489795918364</v>
      </c>
    </row>
    <row r="4" spans="1:3" x14ac:dyDescent="0.25">
      <c r="C4" s="1"/>
    </row>
    <row r="5" spans="1:3" x14ac:dyDescent="0.25">
      <c r="C5" s="1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workbookViewId="0">
      <selection activeCell="L39" sqref="L39"/>
    </sheetView>
  </sheetViews>
  <sheetFormatPr baseColWidth="10" defaultRowHeight="15" x14ac:dyDescent="0.25"/>
  <cols>
    <col min="1" max="1" width="36" customWidth="1"/>
    <col min="3" max="3" width="14.140625" customWidth="1"/>
  </cols>
  <sheetData>
    <row r="1" spans="1:10" ht="30" x14ac:dyDescent="0.25">
      <c r="A1" s="3" t="s">
        <v>37</v>
      </c>
      <c r="B1" s="3" t="s">
        <v>12</v>
      </c>
      <c r="C1" s="3" t="s">
        <v>4</v>
      </c>
    </row>
    <row r="2" spans="1:10" ht="33.75" customHeight="1" x14ac:dyDescent="0.25">
      <c r="A2" s="6" t="s">
        <v>36</v>
      </c>
      <c r="B2" s="4">
        <v>33</v>
      </c>
      <c r="C2" s="11">
        <f>B2*100/49</f>
        <v>67.34693877551021</v>
      </c>
    </row>
    <row r="3" spans="1:10" ht="33.75" customHeight="1" x14ac:dyDescent="0.25">
      <c r="A3" s="10" t="s">
        <v>38</v>
      </c>
      <c r="B3" s="4">
        <v>5</v>
      </c>
      <c r="C3" s="11">
        <f>B3*100/49</f>
        <v>10.204081632653061</v>
      </c>
    </row>
    <row r="4" spans="1:10" ht="34.5" customHeight="1" x14ac:dyDescent="0.25">
      <c r="A4" s="10" t="s">
        <v>39</v>
      </c>
      <c r="B4" s="4">
        <v>2</v>
      </c>
      <c r="C4" s="11">
        <f>B4*100/49</f>
        <v>4.0816326530612246</v>
      </c>
    </row>
    <row r="5" spans="1:10" ht="33.75" customHeight="1" x14ac:dyDescent="0.25">
      <c r="A5" s="10" t="s">
        <v>47</v>
      </c>
      <c r="B5" s="4">
        <v>9</v>
      </c>
      <c r="C5" s="11">
        <f>B5*100/49</f>
        <v>18.367346938775512</v>
      </c>
    </row>
    <row r="14" spans="1:10" x14ac:dyDescent="0.25">
      <c r="A14" t="s">
        <v>62</v>
      </c>
      <c r="C14" t="s">
        <v>63</v>
      </c>
      <c r="D14" t="s">
        <v>64</v>
      </c>
      <c r="E14" t="s">
        <v>65</v>
      </c>
      <c r="F14" t="s">
        <v>66</v>
      </c>
      <c r="G14" t="s">
        <v>67</v>
      </c>
      <c r="H14" t="s">
        <v>68</v>
      </c>
      <c r="I14" t="s">
        <v>69</v>
      </c>
      <c r="J14" t="s">
        <v>70</v>
      </c>
    </row>
    <row r="15" spans="1:10" x14ac:dyDescent="0.25">
      <c r="A15">
        <v>4</v>
      </c>
      <c r="C15">
        <v>3</v>
      </c>
      <c r="E15">
        <v>0</v>
      </c>
      <c r="F15">
        <v>1</v>
      </c>
      <c r="G15">
        <v>0</v>
      </c>
      <c r="H15">
        <v>0</v>
      </c>
      <c r="I15">
        <v>0</v>
      </c>
      <c r="J15">
        <v>0</v>
      </c>
    </row>
    <row r="16" spans="1:10" x14ac:dyDescent="0.25">
      <c r="A16">
        <v>9</v>
      </c>
      <c r="C16">
        <v>3</v>
      </c>
      <c r="E16">
        <v>0</v>
      </c>
      <c r="F16">
        <v>0</v>
      </c>
      <c r="G16">
        <v>0</v>
      </c>
      <c r="H16">
        <v>1</v>
      </c>
      <c r="I16">
        <v>0</v>
      </c>
      <c r="J16">
        <v>0</v>
      </c>
    </row>
    <row r="17" spans="1:10" x14ac:dyDescent="0.25">
      <c r="A17">
        <v>20</v>
      </c>
      <c r="C17">
        <v>1</v>
      </c>
      <c r="E17">
        <v>1</v>
      </c>
      <c r="F17">
        <v>0</v>
      </c>
      <c r="G17">
        <v>0</v>
      </c>
      <c r="H17">
        <v>0</v>
      </c>
      <c r="I17">
        <v>0</v>
      </c>
      <c r="J17">
        <v>0</v>
      </c>
    </row>
    <row r="18" spans="1:10" x14ac:dyDescent="0.25">
      <c r="A18">
        <v>22</v>
      </c>
      <c r="C18">
        <v>1</v>
      </c>
      <c r="E18">
        <v>0</v>
      </c>
      <c r="F18">
        <v>1</v>
      </c>
      <c r="G18">
        <v>0</v>
      </c>
      <c r="H18">
        <v>1</v>
      </c>
      <c r="I18">
        <v>0</v>
      </c>
      <c r="J18">
        <v>0</v>
      </c>
    </row>
    <row r="19" spans="1:10" x14ac:dyDescent="0.25">
      <c r="A19">
        <v>23</v>
      </c>
      <c r="C19">
        <v>3</v>
      </c>
      <c r="E19">
        <v>0</v>
      </c>
      <c r="F19">
        <v>0</v>
      </c>
      <c r="G19">
        <v>0</v>
      </c>
      <c r="H19">
        <v>1</v>
      </c>
      <c r="I19">
        <v>0</v>
      </c>
      <c r="J19">
        <v>0</v>
      </c>
    </row>
    <row r="20" spans="1:10" x14ac:dyDescent="0.25">
      <c r="A20">
        <v>24</v>
      </c>
      <c r="C20">
        <v>2</v>
      </c>
      <c r="E20">
        <v>0</v>
      </c>
      <c r="F20">
        <v>0</v>
      </c>
      <c r="G20">
        <v>0</v>
      </c>
      <c r="H20">
        <v>0</v>
      </c>
      <c r="I20">
        <v>1</v>
      </c>
      <c r="J20">
        <v>0</v>
      </c>
    </row>
    <row r="21" spans="1:10" x14ac:dyDescent="0.25">
      <c r="A21">
        <v>26</v>
      </c>
      <c r="C21">
        <v>1</v>
      </c>
      <c r="E21">
        <v>1</v>
      </c>
      <c r="F21">
        <v>1</v>
      </c>
      <c r="G21">
        <v>0</v>
      </c>
      <c r="H21">
        <v>1</v>
      </c>
      <c r="I21">
        <v>0</v>
      </c>
      <c r="J21">
        <v>1</v>
      </c>
    </row>
    <row r="22" spans="1:10" x14ac:dyDescent="0.25">
      <c r="A22">
        <v>28</v>
      </c>
      <c r="C22">
        <v>2</v>
      </c>
      <c r="E22">
        <v>1</v>
      </c>
      <c r="F22">
        <v>1</v>
      </c>
      <c r="G22">
        <v>0</v>
      </c>
      <c r="H22">
        <v>0</v>
      </c>
      <c r="I22">
        <v>0</v>
      </c>
      <c r="J22">
        <v>0</v>
      </c>
    </row>
    <row r="23" spans="1:10" x14ac:dyDescent="0.25">
      <c r="A23">
        <v>29</v>
      </c>
      <c r="C23">
        <v>3</v>
      </c>
      <c r="E23">
        <v>1</v>
      </c>
      <c r="F23">
        <v>1</v>
      </c>
      <c r="G23">
        <v>0</v>
      </c>
      <c r="H23">
        <v>0</v>
      </c>
      <c r="I23">
        <v>0</v>
      </c>
      <c r="J23">
        <v>0</v>
      </c>
    </row>
    <row r="24" spans="1:10" x14ac:dyDescent="0.25">
      <c r="A24">
        <v>32</v>
      </c>
      <c r="C24">
        <v>3</v>
      </c>
      <c r="E24">
        <v>1</v>
      </c>
      <c r="F24">
        <v>1</v>
      </c>
      <c r="G24">
        <v>1</v>
      </c>
      <c r="H24">
        <v>1</v>
      </c>
      <c r="I24">
        <v>0</v>
      </c>
      <c r="J24">
        <v>1</v>
      </c>
    </row>
    <row r="25" spans="1:10" x14ac:dyDescent="0.25">
      <c r="A25">
        <v>34</v>
      </c>
      <c r="C25">
        <v>1</v>
      </c>
      <c r="E25">
        <v>1</v>
      </c>
      <c r="F25">
        <v>1</v>
      </c>
      <c r="G25">
        <v>0</v>
      </c>
      <c r="H25">
        <v>1</v>
      </c>
      <c r="I25">
        <v>0</v>
      </c>
      <c r="J25">
        <v>0</v>
      </c>
    </row>
    <row r="26" spans="1:10" x14ac:dyDescent="0.25">
      <c r="A26">
        <v>35</v>
      </c>
      <c r="C26">
        <v>3</v>
      </c>
      <c r="E26">
        <v>1</v>
      </c>
      <c r="F26">
        <v>1</v>
      </c>
      <c r="G26">
        <v>1</v>
      </c>
      <c r="H26">
        <v>1</v>
      </c>
      <c r="I26">
        <v>0</v>
      </c>
      <c r="J26">
        <v>0</v>
      </c>
    </row>
    <row r="27" spans="1:10" x14ac:dyDescent="0.25">
      <c r="A27">
        <v>36</v>
      </c>
      <c r="C27">
        <v>3</v>
      </c>
      <c r="E27">
        <v>1</v>
      </c>
      <c r="F27">
        <v>1</v>
      </c>
      <c r="G27">
        <v>0</v>
      </c>
      <c r="H27">
        <v>1</v>
      </c>
      <c r="I27">
        <v>0</v>
      </c>
      <c r="J27">
        <v>0</v>
      </c>
    </row>
    <row r="28" spans="1:10" x14ac:dyDescent="0.25">
      <c r="A28">
        <v>40</v>
      </c>
      <c r="C28">
        <v>1</v>
      </c>
      <c r="E28">
        <v>1</v>
      </c>
      <c r="F28">
        <v>1</v>
      </c>
      <c r="G28">
        <v>0</v>
      </c>
      <c r="H28">
        <v>1</v>
      </c>
      <c r="I28">
        <v>0</v>
      </c>
      <c r="J28">
        <v>0</v>
      </c>
    </row>
    <row r="29" spans="1:10" x14ac:dyDescent="0.25">
      <c r="A29">
        <v>41</v>
      </c>
      <c r="C29">
        <v>3</v>
      </c>
      <c r="E29">
        <v>1</v>
      </c>
      <c r="F29">
        <v>1</v>
      </c>
      <c r="G29">
        <v>0</v>
      </c>
      <c r="H29">
        <v>1</v>
      </c>
      <c r="I29">
        <v>0</v>
      </c>
      <c r="J29">
        <v>1</v>
      </c>
    </row>
    <row r="30" spans="1:10" x14ac:dyDescent="0.25">
      <c r="A30">
        <v>42</v>
      </c>
      <c r="C30">
        <v>3</v>
      </c>
      <c r="E30">
        <v>1</v>
      </c>
      <c r="F30">
        <v>1</v>
      </c>
      <c r="G30">
        <v>0</v>
      </c>
      <c r="H30">
        <v>1</v>
      </c>
      <c r="I30">
        <v>0</v>
      </c>
      <c r="J30">
        <v>0</v>
      </c>
    </row>
    <row r="31" spans="1:10" x14ac:dyDescent="0.25">
      <c r="A31" s="2" t="s">
        <v>5</v>
      </c>
      <c r="E31" s="2">
        <f>SUM(E15:E30)</f>
        <v>11</v>
      </c>
      <c r="F31" s="2">
        <f t="shared" ref="F31:J31" si="0">SUM(F15:F30)</f>
        <v>12</v>
      </c>
      <c r="G31" s="2">
        <f t="shared" si="0"/>
        <v>2</v>
      </c>
      <c r="H31" s="2">
        <f t="shared" si="0"/>
        <v>11</v>
      </c>
      <c r="I31" s="2">
        <f t="shared" si="0"/>
        <v>1</v>
      </c>
      <c r="J31" s="2">
        <f t="shared" si="0"/>
        <v>3</v>
      </c>
    </row>
    <row r="33" spans="1:2" x14ac:dyDescent="0.25">
      <c r="A33" t="s">
        <v>71</v>
      </c>
      <c r="B33" t="s">
        <v>72</v>
      </c>
    </row>
    <row r="34" spans="1:2" x14ac:dyDescent="0.25">
      <c r="A34" t="s">
        <v>65</v>
      </c>
      <c r="B34">
        <v>11</v>
      </c>
    </row>
    <row r="35" spans="1:2" x14ac:dyDescent="0.25">
      <c r="A35" t="s">
        <v>66</v>
      </c>
      <c r="B35">
        <v>12</v>
      </c>
    </row>
    <row r="36" spans="1:2" x14ac:dyDescent="0.25">
      <c r="A36" t="s">
        <v>67</v>
      </c>
      <c r="B36">
        <v>2</v>
      </c>
    </row>
    <row r="37" spans="1:2" x14ac:dyDescent="0.25">
      <c r="A37" t="s">
        <v>68</v>
      </c>
      <c r="B37">
        <v>11</v>
      </c>
    </row>
    <row r="38" spans="1:2" x14ac:dyDescent="0.25">
      <c r="A38" t="s">
        <v>69</v>
      </c>
      <c r="B38">
        <v>1</v>
      </c>
    </row>
    <row r="39" spans="1:2" x14ac:dyDescent="0.25">
      <c r="A39" t="s">
        <v>70</v>
      </c>
      <c r="B39">
        <v>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POSTER</vt:lpstr>
      <vt:lpstr>SEXO</vt:lpstr>
      <vt:lpstr>ATROFIAPEITO</vt:lpstr>
      <vt:lpstr>CAPTURA</vt:lpstr>
      <vt:lpstr>EUTANASIA</vt:lpstr>
      <vt:lpstr>CONGELADA</vt:lpstr>
      <vt:lpstr>TUMORES</vt:lpstr>
      <vt:lpstr>PARASITAS</vt:lpstr>
      <vt:lpstr>ANTROPOGENICOS</vt:lpstr>
      <vt:lpstr>GORD.GELATINOSA</vt:lpstr>
      <vt:lpstr>FLUIDOABDOMINAL</vt:lpstr>
      <vt:lpstr>FECESCOMPACTAS</vt:lpstr>
      <vt:lpstr>INTUSUSCEPCAO</vt:lpstr>
      <vt:lpstr>PONTOSFIGADO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Felipe Cruz Ochoa</dc:creator>
  <cp:lastModifiedBy>Pablo Felipe Cruz Ochoa</cp:lastModifiedBy>
  <dcterms:created xsi:type="dcterms:W3CDTF">2017-01-28T23:12:37Z</dcterms:created>
  <dcterms:modified xsi:type="dcterms:W3CDTF">2017-02-13T01:06:24Z</dcterms:modified>
</cp:coreProperties>
</file>